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80" activeTab="0"/>
  </bookViews>
  <sheets>
    <sheet name="ERS 1" sheetId="1" r:id="rId1"/>
  </sheets>
  <definedNames/>
  <calcPr fullCalcOnLoad="1"/>
</workbook>
</file>

<file path=xl/sharedStrings.xml><?xml version="1.0" encoding="utf-8"?>
<sst xmlns="http://schemas.openxmlformats.org/spreadsheetml/2006/main" count="541" uniqueCount="343">
  <si>
    <t>Energetikos įmonių informacijos</t>
  </si>
  <si>
    <t>teikimo taisyklių</t>
  </si>
  <si>
    <t>23 priedas</t>
  </si>
  <si>
    <t>Duomenys apie ūkio subjektą:</t>
  </si>
  <si>
    <t>Duomenys apie kontaktinį asmenį:</t>
  </si>
  <si>
    <t>Pavadinimas</t>
  </si>
  <si>
    <t>UAB "Širvintų šiluma"</t>
  </si>
  <si>
    <t>Kodas</t>
  </si>
  <si>
    <t>V., pavardė</t>
  </si>
  <si>
    <t>V.Urbanavičienė</t>
  </si>
  <si>
    <t>Buveinės adresas</t>
  </si>
  <si>
    <t>Širvintos , Vilniaus 49</t>
  </si>
  <si>
    <t>Pareigos</t>
  </si>
  <si>
    <t>ekonomistė</t>
  </si>
  <si>
    <t>Telefonas</t>
  </si>
  <si>
    <t>8 382 51831</t>
  </si>
  <si>
    <t>8 382 53192</t>
  </si>
  <si>
    <t>Faksas</t>
  </si>
  <si>
    <t>8 382 51305</t>
  </si>
  <si>
    <t>Tinklapis</t>
  </si>
  <si>
    <t>El. paštas</t>
  </si>
  <si>
    <t>v.urbanaviciene@sirvintusiluma.lt</t>
  </si>
  <si>
    <t>siluma@sirvintusiluma.lt</t>
  </si>
  <si>
    <t>ERS-1 lentelė. ŠILUMOS TIEKIMO VEIKLOS EKONOMINIŲ RODIKLIŲ SUVESTINĖ</t>
  </si>
  <si>
    <t>(Sudarymo data)</t>
  </si>
  <si>
    <t>Valstybinei kainų ir energetikos kontrolės komisijai</t>
  </si>
  <si>
    <t>Verkių g. 25C, Vilnius, LT08223, rastine@regula. Lt</t>
  </si>
  <si>
    <t>Ataskaitinis laikotarpis:  2013 metai</t>
  </si>
  <si>
    <t>Eil. Nr.</t>
  </si>
  <si>
    <t xml:space="preserve">Rodikliai                </t>
  </si>
  <si>
    <t xml:space="preserve">Mato vnt. </t>
  </si>
  <si>
    <t>Iš viso</t>
  </si>
  <si>
    <t>Gamyba</t>
  </si>
  <si>
    <t>Perdavimas</t>
  </si>
  <si>
    <t>Pardavimas</t>
  </si>
  <si>
    <t>1.</t>
  </si>
  <si>
    <t>Pagaminta šilumos savuose šaltiniuose</t>
  </si>
  <si>
    <t>tūkst. MWh</t>
  </si>
  <si>
    <t>1.1.</t>
  </si>
  <si>
    <t>iš t. sk. nuo katilinių kolektorių</t>
  </si>
  <si>
    <t>1.2.</t>
  </si>
  <si>
    <t>nuo elektrinių  kolektorių</t>
  </si>
  <si>
    <t>1.3.</t>
  </si>
  <si>
    <t>nuo elektrodinių katilinių kolektorių</t>
  </si>
  <si>
    <t>2.</t>
  </si>
  <si>
    <t>Pirkta šilumos</t>
  </si>
  <si>
    <t>3.</t>
  </si>
  <si>
    <t>Šiluma savo reikmėms</t>
  </si>
  <si>
    <t>3.1.</t>
  </si>
  <si>
    <t>iš t. sk.: sunaudota mazuto ūkyje</t>
  </si>
  <si>
    <t>4.</t>
  </si>
  <si>
    <r>
      <t>Patiekta šilumos į tinklą</t>
    </r>
    <r>
      <rPr>
        <sz val="8"/>
        <rFont val="Times New Roman"/>
        <family val="1"/>
      </rPr>
      <t xml:space="preserve"> (4.1 + 4.2 + 4.3)</t>
    </r>
    <r>
      <rPr>
        <sz val="10"/>
        <rFont val="Times New Roman"/>
        <family val="1"/>
      </rPr>
      <t>:</t>
    </r>
  </si>
  <si>
    <t>4.1.</t>
  </si>
  <si>
    <t xml:space="preserve">   iš t. sk. technologiniai perdavimo nuostoliai</t>
  </si>
  <si>
    <t>4.2.</t>
  </si>
  <si>
    <t>šilumos energija, suvartota savoms administracinėms reikmėms</t>
  </si>
  <si>
    <t>4.3.</t>
  </si>
  <si>
    <t>namo įvadiniu atsiskaitomuoju šilumos kiekio matavimo prieaisu apskaitytas šilumos kiekis</t>
  </si>
  <si>
    <t>4.3.1.</t>
  </si>
  <si>
    <t xml:space="preserve">   šilumos pardavimas (vartotojams priskirtas apmokėti šilumos kiekis)</t>
  </si>
  <si>
    <t>4.3.1.1.</t>
  </si>
  <si>
    <t xml:space="preserve">    iš t. sk. gyventojams</t>
  </si>
  <si>
    <t>4.3.1.2.</t>
  </si>
  <si>
    <t xml:space="preserve">            kitiems vartotojams</t>
  </si>
  <si>
    <t>4.3.1.2.1.</t>
  </si>
  <si>
    <t xml:space="preserve">                iš t. sk. konkurenciniams vartotojams</t>
  </si>
  <si>
    <t>4.3.2.</t>
  </si>
  <si>
    <t>nepaskirstytas šilumos kiekis</t>
  </si>
  <si>
    <t>4.3.2.1.</t>
  </si>
  <si>
    <t>su nepaskirstytu karštu vandeniu nepaskirstytas šilumos kiekis</t>
  </si>
  <si>
    <t>4.3.2.2.</t>
  </si>
  <si>
    <t>nepaskirstytas šilumos kiekis dėl nustatytų cirkuliacijos normatyvų viršijimo</t>
  </si>
  <si>
    <t>5.</t>
  </si>
  <si>
    <t>Vartotojų skaičius:</t>
  </si>
  <si>
    <t>vnt.</t>
  </si>
  <si>
    <t>5.1.</t>
  </si>
  <si>
    <t xml:space="preserve">iš t. sk. gyventojai </t>
  </si>
  <si>
    <t>5.2.</t>
  </si>
  <si>
    <t xml:space="preserve">       kiti vartotojai</t>
  </si>
  <si>
    <t>6.</t>
  </si>
  <si>
    <t>Sąnaudos, įskaičiuotos į bazines kainas</t>
  </si>
  <si>
    <t>tūkst. Lt</t>
  </si>
  <si>
    <t>6.1.</t>
  </si>
  <si>
    <t>Kintamosios sąnaudos</t>
  </si>
  <si>
    <t>6.1.1.</t>
  </si>
  <si>
    <t>Kuras technologijai</t>
  </si>
  <si>
    <t>6.1.2.</t>
  </si>
  <si>
    <t>Elektros energija technologijai</t>
  </si>
  <si>
    <t>6.1.3.</t>
  </si>
  <si>
    <t xml:space="preserve">Vanduo technologijai </t>
  </si>
  <si>
    <t>6.1.4.</t>
  </si>
  <si>
    <t>Perkamos šilumos sąnaudos</t>
  </si>
  <si>
    <t>6.1.5.</t>
  </si>
  <si>
    <t>Perdavimo technologinių nuostolių sąnaudos</t>
  </si>
  <si>
    <t>6.1.6.</t>
  </si>
  <si>
    <t>Savo reikmėms suvartotos šilumos sąnaudos (4.2)</t>
  </si>
  <si>
    <t>6.2.</t>
  </si>
  <si>
    <t xml:space="preserve">Pastoviosios sąnaudos </t>
  </si>
  <si>
    <t>6.2.1.</t>
  </si>
  <si>
    <t xml:space="preserve">Materialinės ir joms prilygintos sąnaudos:  </t>
  </si>
  <si>
    <t>6.2.1.1.</t>
  </si>
  <si>
    <t>iš t. sk. medžiagos, žaliavos</t>
  </si>
  <si>
    <t>6.2.1.2.</t>
  </si>
  <si>
    <t>remonto darbai</t>
  </si>
  <si>
    <t>6.2.1.3.</t>
  </si>
  <si>
    <t>transporto paslaugos</t>
  </si>
  <si>
    <t>6.2.1.4.</t>
  </si>
  <si>
    <t>elektros energija (saviems poreikiams)</t>
  </si>
  <si>
    <t>6.2.1.5.</t>
  </si>
  <si>
    <t>rezervinio kuro saugojimo, atnaujinimo ir įsigijimo sąnaudos</t>
  </si>
  <si>
    <t>6.2.1.6.</t>
  </si>
  <si>
    <t>atsiskaitomųjų apskaitos prietaisų eksploatavimo sąnaudos</t>
  </si>
  <si>
    <t>6.2.1.7.</t>
  </si>
  <si>
    <t>sąskaitų parengimo ir pateikimo sąnaudos</t>
  </si>
  <si>
    <t>6.2.1.8.</t>
  </si>
  <si>
    <t>gyventojų įmokų administravimo sąnaudos</t>
  </si>
  <si>
    <t>6.2.1.9.</t>
  </si>
  <si>
    <t>vartotojų informavimo sąnaudos</t>
  </si>
  <si>
    <t>6.2.1.10.</t>
  </si>
  <si>
    <t>kitos sąnaudos</t>
  </si>
  <si>
    <t>6.2.2.</t>
  </si>
  <si>
    <t>Nusidėvėjimas (amortizacija)</t>
  </si>
  <si>
    <t>6.2.2.1.</t>
  </si>
  <si>
    <t>iš t. sk. nuomojamo ar koncesijos pagr. valdomo turto nusidėvėjimo sąnaudos</t>
  </si>
  <si>
    <t>6.2.3.</t>
  </si>
  <si>
    <t>Darbo užmokesčio sąnaudos</t>
  </si>
  <si>
    <t>6.2.4.</t>
  </si>
  <si>
    <t>Socialinio draudimo įmokos</t>
  </si>
  <si>
    <t>6.2.5.</t>
  </si>
  <si>
    <t>Mokesčiai:</t>
  </si>
  <si>
    <t>6.2.5.1.</t>
  </si>
  <si>
    <t>iš t. sk. nekilnojamo turto mokestis</t>
  </si>
  <si>
    <t>6.2.5.2.</t>
  </si>
  <si>
    <t>turto nuomos ar koncesijos mokestis</t>
  </si>
  <si>
    <t>6.2.5.3.</t>
  </si>
  <si>
    <t>žemės nuomos mokestis</t>
  </si>
  <si>
    <t>6.2.5.4.</t>
  </si>
  <si>
    <t>mokestis už valstybinius gamtos išteklius</t>
  </si>
  <si>
    <t>6.2.5.5.</t>
  </si>
  <si>
    <t>mokestis už aplinkos teršimą</t>
  </si>
  <si>
    <t>6.2.5.6.</t>
  </si>
  <si>
    <t>kiti mokesčiai</t>
  </si>
  <si>
    <t>6.2.6.</t>
  </si>
  <si>
    <t>Palūkanų sąnaudos</t>
  </si>
  <si>
    <t>6.3'</t>
  </si>
  <si>
    <t>Veiklos sąnaudos iš viso</t>
  </si>
  <si>
    <t>6.3.</t>
  </si>
  <si>
    <t>Veiklos sąnaudos, priskirtos šilumos tiekimo veikloms:</t>
  </si>
  <si>
    <t>6.3.1.</t>
  </si>
  <si>
    <t>Materialinės ir joms prilygintos sąnaudos</t>
  </si>
  <si>
    <t>6.3.1.1.</t>
  </si>
  <si>
    <t>iš to sk. remonto darbai</t>
  </si>
  <si>
    <t>6.3.1.2.</t>
  </si>
  <si>
    <t>6.3.2.</t>
  </si>
  <si>
    <t>6.3.3.</t>
  </si>
  <si>
    <t>6.3.4.</t>
  </si>
  <si>
    <t>6.3.5.</t>
  </si>
  <si>
    <t>Mokesčiai</t>
  </si>
  <si>
    <t>6.3.6.</t>
  </si>
  <si>
    <t>6.3.7.</t>
  </si>
  <si>
    <t>Kitos sąnaudos</t>
  </si>
  <si>
    <t>7.</t>
  </si>
  <si>
    <t>Sąnaudos, neįskaičiuotos į bazines kainas</t>
  </si>
  <si>
    <t>7.1.</t>
  </si>
  <si>
    <t>7.2.</t>
  </si>
  <si>
    <t>7.3.</t>
  </si>
  <si>
    <t>7.4.</t>
  </si>
  <si>
    <t>Beviltiškų skolų sąnaudos</t>
  </si>
  <si>
    <t>7.5.</t>
  </si>
  <si>
    <t>Turto nurašymo, pardavimo sąnaudos</t>
  </si>
  <si>
    <t>7.6.</t>
  </si>
  <si>
    <t>8.</t>
  </si>
  <si>
    <t>Iš viso sąnaudų per ataskaitinį laikotarpį</t>
  </si>
  <si>
    <t>9.</t>
  </si>
  <si>
    <t>Šilumos savikaina (8 / 4.3)</t>
  </si>
  <si>
    <t>ct/kWh</t>
  </si>
  <si>
    <t>10.</t>
  </si>
  <si>
    <t>Vidutinė šilumos kaina (12 / 4.3.1)</t>
  </si>
  <si>
    <t>11.</t>
  </si>
  <si>
    <t>Vidutinė kaina konkurenciniams vartotojams (12.1.1 / 4.3.1.2.1)</t>
  </si>
  <si>
    <t>12.</t>
  </si>
  <si>
    <t>Pajamos</t>
  </si>
  <si>
    <t>12.1.</t>
  </si>
  <si>
    <t>iš t. sk. gautos iš vartotojų</t>
  </si>
  <si>
    <t>12.1.1.</t>
  </si>
  <si>
    <t xml:space="preserve">          iš t. sk. iš konkurencinių vartotojų</t>
  </si>
  <si>
    <t>12.2.</t>
  </si>
  <si>
    <t>subsidijos dėl lengvatinių kainų taikymo</t>
  </si>
  <si>
    <t>12'</t>
  </si>
  <si>
    <t>Susigrąžintos dėl kuro ir (ar) pirktos šilumos kainų skirtumo susidariusios nepadengtos sąnaudos (+) ar sugrąžintos papildomai gautos pajamos (-)</t>
  </si>
  <si>
    <r>
      <t>12'</t>
    </r>
    <r>
      <rPr>
        <sz val="10"/>
        <rFont val="Calibri"/>
        <family val="2"/>
      </rPr>
      <t>'</t>
    </r>
  </si>
  <si>
    <t>Susigrąžintos kitos nepadengtos sąnaudos (+) ar sugrąžintos papildomai gautos pajamos (-) (nurodyti)</t>
  </si>
  <si>
    <t>13.</t>
  </si>
  <si>
    <t>Pirkta elektros energija technologijai</t>
  </si>
  <si>
    <t>tūkst. kWh</t>
  </si>
  <si>
    <t>13.1.</t>
  </si>
  <si>
    <t>vidutinė elektros energijos kaina</t>
  </si>
  <si>
    <t>14.</t>
  </si>
  <si>
    <t>Savuose šaltiniuose pagaminta elektros energija technologijai</t>
  </si>
  <si>
    <t>14.1.</t>
  </si>
  <si>
    <t>vidutinė elektros energijos savikaina</t>
  </si>
  <si>
    <t>15.</t>
  </si>
  <si>
    <t>Elektros energija elektrodinėse katilinėse</t>
  </si>
  <si>
    <t>15.1.</t>
  </si>
  <si>
    <t>16.</t>
  </si>
  <si>
    <t>Vanduo technologijai</t>
  </si>
  <si>
    <r>
      <t>tūkst. m</t>
    </r>
    <r>
      <rPr>
        <vertAlign val="superscript"/>
        <sz val="10"/>
        <rFont val="Times New Roman"/>
        <family val="1"/>
      </rPr>
      <t>3</t>
    </r>
  </si>
  <si>
    <t>17.</t>
  </si>
  <si>
    <t>Lyginamosios elektros energijos sąnaudos</t>
  </si>
  <si>
    <t>kWh/MWh</t>
  </si>
  <si>
    <t>18.</t>
  </si>
  <si>
    <t>Vidutinis sąrašinis darbuotojų skaičius</t>
  </si>
  <si>
    <t>18.1.</t>
  </si>
  <si>
    <t>iš t. sk.: kogeneracinių jėgainių darbuotojų</t>
  </si>
  <si>
    <t>18.2.</t>
  </si>
  <si>
    <t>veiklos darbuotojų</t>
  </si>
  <si>
    <t>19.</t>
  </si>
  <si>
    <t>Vidutinis mėnesio darbo užmokestis (be veiklos)</t>
  </si>
  <si>
    <t>Lt</t>
  </si>
  <si>
    <t>20.</t>
  </si>
  <si>
    <t>Veiklos darbuotojų vidutinis mėnesio darbo užmokestis</t>
  </si>
  <si>
    <t>21.</t>
  </si>
  <si>
    <t>Sąlyginių šilumos tinklų ilgis</t>
  </si>
  <si>
    <r>
      <t>km</t>
    </r>
    <r>
      <rPr>
        <vertAlign val="subscript"/>
        <sz val="10"/>
        <rFont val="Times New Roman"/>
        <family val="1"/>
      </rPr>
      <t>s</t>
    </r>
  </si>
  <si>
    <t>22.</t>
  </si>
  <si>
    <t>Sąlyginio kuro sąnaudos</t>
  </si>
  <si>
    <r>
      <t>t</t>
    </r>
    <r>
      <rPr>
        <b/>
        <vertAlign val="subscript"/>
        <sz val="10"/>
        <rFont val="Times New Roman"/>
        <family val="1"/>
      </rPr>
      <t>ne</t>
    </r>
  </si>
  <si>
    <t>22.1.</t>
  </si>
  <si>
    <t>Gamtinės dujos</t>
  </si>
  <si>
    <r>
      <t>t</t>
    </r>
    <r>
      <rPr>
        <vertAlign val="subscript"/>
        <sz val="10"/>
        <rFont val="Times New Roman"/>
        <family val="1"/>
      </rPr>
      <t>ne</t>
    </r>
  </si>
  <si>
    <t>22.1.1.</t>
  </si>
  <si>
    <t>natūralių</t>
  </si>
  <si>
    <r>
      <t>tūkst.  m</t>
    </r>
    <r>
      <rPr>
        <vertAlign val="superscript"/>
        <sz val="10"/>
        <rFont val="Times New Roman"/>
        <family val="1"/>
      </rPr>
      <t>3</t>
    </r>
  </si>
  <si>
    <t>22.1.2.</t>
  </si>
  <si>
    <t>sąnaudos</t>
  </si>
  <si>
    <t>22.1.3.</t>
  </si>
  <si>
    <t>kaina</t>
  </si>
  <si>
    <r>
      <t>Lt/tūkst.m</t>
    </r>
    <r>
      <rPr>
        <vertAlign val="superscript"/>
        <sz val="10"/>
        <rFont val="Times New Roman"/>
        <family val="1"/>
      </rPr>
      <t>3</t>
    </r>
  </si>
  <si>
    <t>22.1.4.</t>
  </si>
  <si>
    <t>šiluminė vertė</t>
  </si>
  <si>
    <r>
      <t>kcal/m</t>
    </r>
    <r>
      <rPr>
        <vertAlign val="superscript"/>
        <sz val="10"/>
        <rFont val="Times New Roman"/>
        <family val="1"/>
      </rPr>
      <t>3</t>
    </r>
  </si>
  <si>
    <t>22.1.5.</t>
  </si>
  <si>
    <t xml:space="preserve">lyginamosios kuro sąnaudos </t>
  </si>
  <si>
    <r>
      <t>kg</t>
    </r>
    <r>
      <rPr>
        <vertAlign val="subscript"/>
        <sz val="10"/>
        <rFont val="Times New Roman"/>
        <family val="1"/>
      </rPr>
      <t>ne</t>
    </r>
    <r>
      <rPr>
        <sz val="10"/>
        <rFont val="Times New Roman"/>
        <family val="1"/>
      </rPr>
      <t>/MWh</t>
    </r>
  </si>
  <si>
    <t>22.1.6.</t>
  </si>
  <si>
    <t>lyginamasis svoris kuro balanse</t>
  </si>
  <si>
    <t>%</t>
  </si>
  <si>
    <t>22.2.</t>
  </si>
  <si>
    <t>Mediena (skiedra)</t>
  </si>
  <si>
    <t>22.2.1.</t>
  </si>
  <si>
    <t>natūrali</t>
  </si>
  <si>
    <t>t</t>
  </si>
  <si>
    <t>22.2.2.</t>
  </si>
  <si>
    <t>22.2.3.</t>
  </si>
  <si>
    <r>
      <t>Lt/t</t>
    </r>
    <r>
      <rPr>
        <vertAlign val="subscript"/>
        <sz val="10"/>
        <rFont val="Times New Roman"/>
        <family val="1"/>
      </rPr>
      <t>ne</t>
    </r>
  </si>
  <si>
    <t>22.2.4.</t>
  </si>
  <si>
    <t>kcal/kg</t>
  </si>
  <si>
    <t>22.2.5.</t>
  </si>
  <si>
    <t>22.2.6.</t>
  </si>
  <si>
    <t>22.3.</t>
  </si>
  <si>
    <t>Mazutas</t>
  </si>
  <si>
    <t>22.3.1.</t>
  </si>
  <si>
    <t>natūralus</t>
  </si>
  <si>
    <t>22.3.2.</t>
  </si>
  <si>
    <t>22.3.3.</t>
  </si>
  <si>
    <t>Lt/t</t>
  </si>
  <si>
    <t>22.3.4.</t>
  </si>
  <si>
    <t>22.3.5.</t>
  </si>
  <si>
    <t>22.3.6.</t>
  </si>
  <si>
    <t>22.4.</t>
  </si>
  <si>
    <t>Akmens anglis</t>
  </si>
  <si>
    <t>22.4.1.</t>
  </si>
  <si>
    <t>22.4.2.</t>
  </si>
  <si>
    <t>22.4.3.</t>
  </si>
  <si>
    <t>22.4.4.</t>
  </si>
  <si>
    <t>22.4.5.</t>
  </si>
  <si>
    <t>22.4.6.</t>
  </si>
  <si>
    <t>22.5.</t>
  </si>
  <si>
    <t>Skalūnų alyva</t>
  </si>
  <si>
    <t>22.5.1.</t>
  </si>
  <si>
    <t>22.5.2.</t>
  </si>
  <si>
    <t>22.5.3.</t>
  </si>
  <si>
    <t>22.5.4.</t>
  </si>
  <si>
    <t>22.5.5.</t>
  </si>
  <si>
    <t>22.5.6.</t>
  </si>
  <si>
    <t>22.6.</t>
  </si>
  <si>
    <t>Malkos</t>
  </si>
  <si>
    <t>22.6.1.</t>
  </si>
  <si>
    <t>natūralios</t>
  </si>
  <si>
    <t>22.6.2.</t>
  </si>
  <si>
    <t>22.6.3.</t>
  </si>
  <si>
    <t>22.6.4.</t>
  </si>
  <si>
    <t>22.6.5.</t>
  </si>
  <si>
    <t>22.6.6.</t>
  </si>
  <si>
    <t>22.7.</t>
  </si>
  <si>
    <t>22.7.1.</t>
  </si>
  <si>
    <t>22.7.2.</t>
  </si>
  <si>
    <t>22.7.3.</t>
  </si>
  <si>
    <t>22.7.4.</t>
  </si>
  <si>
    <t>22.7.5.</t>
  </si>
  <si>
    <t>22.7.6.</t>
  </si>
  <si>
    <t>22.8.</t>
  </si>
  <si>
    <t>22.8.1.</t>
  </si>
  <si>
    <t>22.8.2.</t>
  </si>
  <si>
    <t>22.8.3.</t>
  </si>
  <si>
    <t>22.8.4.</t>
  </si>
  <si>
    <t>22.8.5.</t>
  </si>
  <si>
    <t>22.8.6.</t>
  </si>
  <si>
    <t>23.</t>
  </si>
  <si>
    <t>Sąlyginio kuro 1 tonos kaina</t>
  </si>
  <si>
    <t>24.</t>
  </si>
  <si>
    <t xml:space="preserve">Lyginamosios kuro sąnaudos </t>
  </si>
  <si>
    <t>25.</t>
  </si>
  <si>
    <t>Šilumos tiekimo veiklos pelnas (nuostoliai) (12 - 8)</t>
  </si>
  <si>
    <t>26.</t>
  </si>
  <si>
    <t>27.</t>
  </si>
  <si>
    <t>28.</t>
  </si>
  <si>
    <t>Ataskaitiniu laikotarpiu dėl kuro ir (ar) pirktos šilumos kainų skirtumo susidariusios nepadengtos sąnaudos (+) ar papildomai gautos pajamos (-)</t>
  </si>
  <si>
    <t>29.</t>
  </si>
  <si>
    <t>Ataskaitiniu laikotarpiu susidariusios kitos nepadengtos sąnaudos (+) ar papildomai gautos pajamos (-) (nurodyti)</t>
  </si>
  <si>
    <t>Šilumos tiekimo veiklos pelnas (nuostoliai), nevertinant nepadengtų sąnaudų ar papildomai gautų pajamų (25 - 26 - 27 +28 + 29)</t>
  </si>
  <si>
    <t>Šilumos tiekimo veiklos pelno marža</t>
  </si>
  <si>
    <t>Pastabos:</t>
  </si>
  <si>
    <t>1. Lentelė pildoma pagal faktinius veiklos duomenis ir patirtas sąnaudas.</t>
  </si>
  <si>
    <t>2. Šilumos perdavimo technologiniai nuostoliai (4.1 eil.) – per vamzdynų paviršius prarastas ir dėl nutekėjusio šilumnešio susidaręs šilumos kiekis, apskaičiuojamas kaip į šilumos perdavimo tinklą patiekto ir pagal šilumos pirkimo-pardavimo vietoje įrengtų atsiskaitomųjų šilumos apskaitos prietaisų rodmenis užfiksuoto bei savoms administracinėms reikmėms sunaudoto šilumos kiekio skirtumas (4.1 eil. = 4 eil. – 4.3 eil. – 4.2 eil.).</t>
  </si>
  <si>
    <t>3. Su nepaskirstytu karštu vandeniu nepaskirstytas šilumos kiekis (4.3.2.1 eil.) apskaičiuojamas, nupirkto geriamojo vandens karštam vandeniui ruošti kiekį padauginus iš šilumos kiekio, reikalingo geriamajam vandeniui pašildyti iki higienos normų nustatytos temperatūros, kWh/m3 (vadovaujantis Atskirų energijos ir kuro rūšių sąnaudų normatyvų būstui šildyti ir karštam vandeniui ruošti nustatymo bei taikymo metodika, patvirtinta Komisijos 2003 m. gruodžio 22 d. nutarimu Nr. O3-116) ir atėmus su karštu vandeniu parduotą šilumos kiekį.</t>
  </si>
  <si>
    <t>4. Nepaskirstytas šilumos kiekis dėl nustatytų cirkuliacijos normatyvų viršijimo (4.3.2.2 eil.) – šilumos kiekis, apskaitytas prieš karšto vandens ruošimo įrenginius įrengtu matavimo prietaisu, atėmus su karštu vandeniu parduotą šilumos kiekį ir su nepaskirstytu karštu vandeniu nepaskirstytą šilumos kiekį. Vadovaujantis Komisijos 2010 m. gegužės 3 d. nutarimu Nr. O3-74, nustatyta, kad šilumos kiekis, priskiriamas cirkuliacijai turi būti mažesnis arba lygus nustatytam šilumos sąnaudų normatyvui.</t>
  </si>
  <si>
    <t xml:space="preserve">5. Perdavimo technologinių nuostolių sąnaudos (6.1.5 eil.) apskaičiuojamos perdavimo technologinių nuostolių kiekį padauginus iš patiektos į tinklą šilumos kainos. </t>
  </si>
  <si>
    <t>6. Savo reikmėms suvartotos šilumos sąnaudos (6.1.6 eil.) apskaičiuojamos savo reikmėms suvartotos šilumos kiekį padauginus iš patiektos į tinklą šilumos kainos.</t>
  </si>
  <si>
    <t>7. Atsiskaitomųjų apskaitos prietaisų eksploatavimo sąnaudos (6.2.1.6 eil.) rašomos tik perdavimo stulpelyje. Jos apima tik įvadinių namo šilumos apskaitos prietaisų aptarnavimo sąnaudas.</t>
  </si>
  <si>
    <t>8. Nusidėvėjimo (amortizacijos) sąnaudos (6.2.2 eil.) – nuosavo ir nuomos ar koncesijos pagrindais valdomo turto nusidėvėjimo (amortizacijos) sąnaudos (6.2.2.1 eil.).</t>
  </si>
  <si>
    <t>9. Mokesčių sąnaudos (6.2.5 eil.) apima ir nuomos ar koncesijos sutartyse numatytus mokesčius, mokamus pagal mokesčius reglamentuojančius teisės aktus.</t>
  </si>
  <si>
    <t>10. Veiklos sąnaudos priskirtos šilumos tiekimo veikloms (6.3 eil.) yra bendrų veiklos sąnaudų dalis (6.3' eil.). 6.3' eil. nurodomos bendros įmonės ataskaitinio laikotarpio veiklos sąnaudos.</t>
  </si>
  <si>
    <t>11. 12' eil. pateikiama per finansinius metus susigrąžintų dėl kuro ir (ar) pirktos šilumos kainų skirtumo susidariusių nepadengtų sąnaudų (+) ar sugrąžintų papildomai gautų pajamų (-) suma.</t>
  </si>
  <si>
    <t>12. Lyginamosios šilumos gamybos elektros energijos sąnaudos, kWh/MWh (17 eil.) apskaičiuojamos elektros energijos šilumos gamybai nuosavuose šilumos šaltiniuose sąnaudas, tūkst. kWh padalinant iš nuosavų šilumos šaltinių į tinklą patiekto šilumos kiekio, tūkst. MWh. Lyginamosios šilumos perdavimo elektros energijos sąnaudos, kWh/MWh (17 eil.) apskaičiuojamos elektros energijos perdavimo veiklai sąnaudas, tūkst. kWh padalinant iš patiekto į tinklą šilumos kiekio, tūkst. MWh.</t>
  </si>
  <si>
    <t>13. Sąlyginių šilumos tinklų ilgis (21 eil.) – faktinis skirtingo diametro tinklų ilgis, perskaičiuotas į 100 mm diametro tinklus, t. y. (km x diametras) / 100.</t>
  </si>
  <si>
    <t>14. Lyginamosios kuro sąnaudos nurodomos pagal atskiras kuro rūšis. Jos apskaičiuojamos faktiškai suvartotą sąlyginio kuro kiekį (22 eil.) padalinant iš nuosavų šilumos šaltinių patiektos į tinklą šilumos kiekio (1 eil. – 3 eil.).
Iš atskiros kuro rūšies pagamintos šilumos kiekis apskaičiuojamas faktiškai suvartotą sąlyginio kuro kiekį padauginus iš 11,63 MWh (šilumos kiekis, kuris pagaminamas iš 1 tne kuro), įvertinus katilų naudingo veikimo koeficientą (NVK).</t>
  </si>
  <si>
    <r>
      <t>15. Šilumos tiekimo veiklos pelno marža (31 eil.) apskaičiuojama šilumos tiekimo veiklos pelną (nuostolius), nevertinant nepadengtų sąnaudų ar papildomai gautų pajamų (26, 27, 28 ir 29 eil.) padalinant iš šilumos tiekimo veiklos pajamų, nevertinant susigrąžintų nepadengtų sąnaudų ar sugrąžintų papildomai gautų pajamų (12 eil. – 12' eil. – 12</t>
    </r>
    <r>
      <rPr>
        <sz val="10"/>
        <rFont val="Calibri"/>
        <family val="2"/>
      </rPr>
      <t>''</t>
    </r>
    <r>
      <rPr>
        <sz val="10"/>
        <rFont val="Times New Roman"/>
        <family val="1"/>
      </rPr>
      <t xml:space="preserve"> eil.).</t>
    </r>
  </si>
  <si>
    <t xml:space="preserve">                 Direktorius</t>
  </si>
  <si>
    <t xml:space="preserve">          Sigitas Jozonis</t>
  </si>
  <si>
    <t xml:space="preserve">               (Pareigų pavadinimas)</t>
  </si>
  <si>
    <t>(Parašas)</t>
  </si>
  <si>
    <t>(Vardas, pavardė)</t>
  </si>
</sst>
</file>

<file path=xl/styles.xml><?xml version="1.0" encoding="utf-8"?>
<styleSheet xmlns="http://schemas.openxmlformats.org/spreadsheetml/2006/main">
  <numFmts count="7">
    <numFmt numFmtId="164" formatCode="GENERAL"/>
    <numFmt numFmtId="165" formatCode="YYYY/MM/DD"/>
    <numFmt numFmtId="166" formatCode="0.00"/>
    <numFmt numFmtId="167" formatCode="0"/>
    <numFmt numFmtId="168" formatCode="@"/>
    <numFmt numFmtId="169" formatCode="0.0"/>
    <numFmt numFmtId="170" formatCode="#,##0"/>
  </numFmts>
  <fonts count="43">
    <font>
      <sz val="11"/>
      <color indexed="8"/>
      <name val="Calibri"/>
      <family val="2"/>
    </font>
    <font>
      <sz val="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name val="Times New Roman"/>
      <family val="1"/>
    </font>
    <font>
      <sz val="10"/>
      <name val="Times New Roman Baltic"/>
      <family val="0"/>
    </font>
    <font>
      <sz val="12"/>
      <name val="Times New Roman Baltic"/>
      <family val="0"/>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sz val="9"/>
      <color indexed="8"/>
      <name val="Times New Roman"/>
      <family val="1"/>
    </font>
    <font>
      <i/>
      <sz val="10"/>
      <name val="Times New Roman"/>
      <family val="1"/>
    </font>
    <font>
      <sz val="12"/>
      <color indexed="8"/>
      <name val="Times New Roman"/>
      <family val="1"/>
    </font>
    <font>
      <u val="single"/>
      <sz val="11"/>
      <color indexed="12"/>
      <name val="Calibri"/>
      <family val="2"/>
    </font>
    <font>
      <b/>
      <sz val="11"/>
      <name val="Times New Roman"/>
      <family val="1"/>
    </font>
    <font>
      <sz val="11"/>
      <color indexed="8"/>
      <name val="Times New Roman"/>
      <family val="1"/>
    </font>
    <font>
      <b/>
      <sz val="11"/>
      <color indexed="8"/>
      <name val="Times New Roman"/>
      <family val="1"/>
    </font>
    <font>
      <sz val="8"/>
      <name val="Times New Roman"/>
      <family val="1"/>
    </font>
    <font>
      <b/>
      <sz val="10"/>
      <name val="Times New Roman"/>
      <family val="1"/>
    </font>
    <font>
      <i/>
      <sz val="9"/>
      <color indexed="23"/>
      <name val="Times New Roman"/>
      <family val="1"/>
    </font>
    <font>
      <i/>
      <sz val="11"/>
      <name val="Times New Roman"/>
      <family val="1"/>
    </font>
    <font>
      <i/>
      <sz val="10"/>
      <name val="Times New Roman Baltic"/>
      <family val="1"/>
    </font>
    <font>
      <b/>
      <sz val="10"/>
      <color indexed="10"/>
      <name val="Times New Roman"/>
      <family val="1"/>
    </font>
    <font>
      <sz val="10"/>
      <name val="Calibri"/>
      <family val="2"/>
    </font>
    <font>
      <sz val="10"/>
      <color indexed="10"/>
      <name val="Times New Roman"/>
      <family val="1"/>
    </font>
    <font>
      <vertAlign val="superscript"/>
      <sz val="10"/>
      <name val="Times New Roman"/>
      <family val="1"/>
    </font>
    <font>
      <vertAlign val="subscript"/>
      <sz val="10"/>
      <name val="Times New Roman"/>
      <family val="1"/>
    </font>
    <font>
      <b/>
      <vertAlign val="subscript"/>
      <sz val="10"/>
      <name val="Times New Roman"/>
      <family val="1"/>
    </font>
    <font>
      <sz val="10"/>
      <color indexed="8"/>
      <name val="Times New Roman"/>
      <family val="1"/>
    </font>
    <font>
      <b/>
      <sz val="10"/>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9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8"/>
      </left>
      <right style="medium">
        <color indexed="8"/>
      </right>
      <top>
        <color indexed="63"/>
      </top>
      <bottom style="thin">
        <color indexed="8"/>
      </bottom>
    </border>
    <border>
      <left>
        <color indexed="63"/>
      </left>
      <right>
        <color indexed="63"/>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style="thin">
        <color indexed="8"/>
      </top>
      <bottom style="thin">
        <color indexed="8"/>
      </bottom>
    </border>
    <border>
      <left style="medium">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medium">
        <color indexed="8"/>
      </right>
      <top>
        <color indexed="63"/>
      </top>
      <bottom>
        <color indexed="63"/>
      </bottom>
    </border>
    <border>
      <left style="thin">
        <color indexed="8"/>
      </left>
      <right>
        <color indexed="63"/>
      </right>
      <top>
        <color indexed="63"/>
      </top>
      <bottom>
        <color indexed="63"/>
      </bottom>
    </border>
    <border>
      <left style="thin">
        <color indexed="8"/>
      </left>
      <right style="medium">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style="medium">
        <color indexed="8"/>
      </left>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color indexed="8"/>
      </left>
      <right>
        <color indexed="63"/>
      </right>
      <top>
        <color indexed="63"/>
      </top>
      <bottom style="double">
        <color indexed="8"/>
      </bottom>
    </border>
    <border>
      <left style="medium">
        <color indexed="8"/>
      </left>
      <right style="medium">
        <color indexed="8"/>
      </right>
      <top>
        <color indexed="63"/>
      </top>
      <bottom style="double">
        <color indexed="8"/>
      </bottom>
    </border>
    <border>
      <left>
        <color indexed="63"/>
      </left>
      <right>
        <color indexed="63"/>
      </right>
      <top>
        <color indexed="63"/>
      </top>
      <bottom style="double">
        <color indexed="8"/>
      </bottom>
    </border>
    <border>
      <left style="thin">
        <color indexed="8"/>
      </left>
      <right style="medium">
        <color indexed="8"/>
      </right>
      <top>
        <color indexed="63"/>
      </top>
      <bottom style="double">
        <color indexed="8"/>
      </bottom>
    </border>
    <border>
      <left style="medium">
        <color indexed="8"/>
      </left>
      <right style="thin">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medium">
        <color indexed="8"/>
      </left>
      <right style="medium">
        <color indexed="8"/>
      </right>
      <top style="double">
        <color indexed="8"/>
      </top>
      <bottom style="double">
        <color indexed="8"/>
      </bottom>
    </border>
    <border>
      <left>
        <color indexed="63"/>
      </left>
      <right>
        <color indexed="63"/>
      </right>
      <top style="double">
        <color indexed="8"/>
      </top>
      <bottom style="double">
        <color indexed="8"/>
      </bottom>
    </border>
    <border>
      <left style="thin">
        <color indexed="8"/>
      </left>
      <right style="medium">
        <color indexed="8"/>
      </right>
      <top style="double">
        <color indexed="8"/>
      </top>
      <bottom style="double">
        <color indexed="8"/>
      </bottom>
    </border>
    <border>
      <left style="medium">
        <color indexed="8"/>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medium">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double">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style="medium">
        <color indexed="8"/>
      </left>
      <right style="medium">
        <color indexed="8"/>
      </right>
      <top style="double">
        <color indexed="8"/>
      </top>
      <bottom style="thin">
        <color indexed="8"/>
      </bottom>
    </border>
    <border>
      <left>
        <color indexed="63"/>
      </left>
      <right>
        <color indexed="63"/>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color indexed="63"/>
      </right>
      <top style="double">
        <color indexed="8"/>
      </top>
      <bottom style="medium">
        <color indexed="8"/>
      </bottom>
    </border>
    <border>
      <left style="medium">
        <color indexed="8"/>
      </left>
      <right style="medium">
        <color indexed="8"/>
      </right>
      <top style="double">
        <color indexed="8"/>
      </top>
      <bottom style="medium">
        <color indexed="8"/>
      </bottom>
    </border>
    <border>
      <left>
        <color indexed="63"/>
      </left>
      <right style="thin">
        <color indexed="8"/>
      </right>
      <top>
        <color indexed="63"/>
      </top>
      <bottom style="double">
        <color indexed="8"/>
      </bottom>
    </border>
    <border>
      <left style="medium">
        <color indexed="8"/>
      </left>
      <right>
        <color indexed="63"/>
      </right>
      <top>
        <color indexed="63"/>
      </top>
      <bottom style="thin">
        <color indexed="8"/>
      </bottom>
    </border>
    <border>
      <left style="medium">
        <color indexed="8"/>
      </left>
      <right>
        <color indexed="63"/>
      </right>
      <top style="thin">
        <color indexed="8"/>
      </top>
      <bottom style="thin">
        <color indexed="8"/>
      </bottom>
    </border>
    <border>
      <left style="medium">
        <color indexed="8"/>
      </left>
      <right>
        <color indexed="63"/>
      </right>
      <top>
        <color indexed="63"/>
      </top>
      <bottom style="double">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style="double">
        <color indexed="8"/>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medium">
        <color indexed="8"/>
      </left>
      <right style="medium">
        <color indexed="8"/>
      </right>
      <top style="thin">
        <color indexed="8"/>
      </top>
      <bottom style="double">
        <color indexed="8"/>
      </bottom>
    </border>
    <border>
      <left>
        <color indexed="63"/>
      </left>
      <right style="thin">
        <color indexed="8"/>
      </right>
      <top style="thin">
        <color indexed="8"/>
      </top>
      <bottom style="double">
        <color indexed="8"/>
      </bottom>
    </border>
    <border>
      <left style="thin">
        <color indexed="8"/>
      </left>
      <right style="medium">
        <color indexed="8"/>
      </right>
      <top style="thin">
        <color indexed="8"/>
      </top>
      <bottom style="double">
        <color indexed="8"/>
      </bottom>
    </border>
    <border>
      <left style="thin">
        <color indexed="8"/>
      </left>
      <right style="medium">
        <color indexed="8"/>
      </right>
      <top style="medium">
        <color indexed="8"/>
      </top>
      <bottom>
        <color indexed="63"/>
      </bottom>
    </border>
    <border>
      <left>
        <color indexed="63"/>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thin">
        <color indexed="8"/>
      </top>
      <bottom>
        <color indexed="63"/>
      </bottom>
    </border>
  </borders>
  <cellStyleXfs count="7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6" fillId="0" borderId="0" applyNumberFormat="0" applyFill="0" applyBorder="0" applyAlignment="0" applyProtection="0"/>
    <xf numFmtId="164" fontId="0" fillId="2" borderId="0" applyNumberFormat="0" applyBorder="0" applyAlignment="0" applyProtection="0"/>
    <xf numFmtId="164" fontId="0" fillId="3" borderId="0" applyNumberFormat="0" applyBorder="0" applyAlignment="0" applyProtection="0"/>
    <xf numFmtId="164" fontId="0" fillId="4" borderId="0" applyNumberFormat="0" applyBorder="0" applyAlignment="0" applyProtection="0"/>
    <xf numFmtId="164" fontId="0" fillId="5" borderId="0" applyNumberFormat="0" applyBorder="0" applyAlignment="0" applyProtection="0"/>
    <xf numFmtId="164" fontId="0" fillId="6" borderId="0" applyNumberFormat="0" applyBorder="0" applyAlignment="0" applyProtection="0"/>
    <xf numFmtId="164" fontId="0" fillId="7" borderId="0" applyNumberFormat="0" applyBorder="0" applyAlignment="0" applyProtection="0"/>
    <xf numFmtId="164" fontId="0" fillId="8" borderId="0" applyNumberFormat="0" applyBorder="0" applyAlignment="0" applyProtection="0"/>
    <xf numFmtId="164" fontId="0" fillId="9" borderId="0" applyNumberFormat="0" applyBorder="0" applyAlignment="0" applyProtection="0"/>
    <xf numFmtId="164" fontId="0" fillId="10" borderId="0" applyNumberFormat="0" applyBorder="0" applyAlignment="0" applyProtection="0"/>
    <xf numFmtId="164" fontId="0" fillId="5" borderId="0" applyNumberFormat="0" applyBorder="0" applyAlignment="0" applyProtection="0"/>
    <xf numFmtId="164" fontId="0" fillId="8" borderId="0" applyNumberFormat="0" applyBorder="0" applyAlignment="0" applyProtection="0"/>
    <xf numFmtId="164" fontId="0"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0" borderId="0">
      <alignment/>
      <protection/>
    </xf>
    <xf numFmtId="164" fontId="0" fillId="0" borderId="0">
      <alignment/>
      <protection/>
    </xf>
    <xf numFmtId="164" fontId="14" fillId="0" borderId="0">
      <alignment/>
      <protection/>
    </xf>
    <xf numFmtId="164" fontId="1" fillId="0" borderId="0">
      <alignment/>
      <protection/>
    </xf>
    <xf numFmtId="164" fontId="15" fillId="0" borderId="0">
      <alignment/>
      <protection/>
    </xf>
    <xf numFmtId="164" fontId="16" fillId="0" borderId="0">
      <alignment/>
      <protection/>
    </xf>
    <xf numFmtId="164" fontId="15" fillId="0" borderId="0">
      <alignment/>
      <protection/>
    </xf>
    <xf numFmtId="164" fontId="16" fillId="0" borderId="0">
      <alignment/>
      <protection/>
    </xf>
    <xf numFmtId="164" fontId="1" fillId="0" borderId="0">
      <alignment/>
      <protection/>
    </xf>
    <xf numFmtId="164" fontId="15" fillId="0" borderId="0">
      <alignment/>
      <protection/>
    </xf>
    <xf numFmtId="164" fontId="17" fillId="0" borderId="0">
      <alignment/>
      <protection/>
    </xf>
    <xf numFmtId="164" fontId="17" fillId="0" borderId="0">
      <alignment/>
      <protection/>
    </xf>
    <xf numFmtId="164" fontId="0" fillId="23" borderId="7" applyNumberFormat="0" applyAlignment="0" applyProtection="0"/>
    <xf numFmtId="164" fontId="18" fillId="20" borderId="8" applyNumberFormat="0" applyAlignment="0" applyProtection="0"/>
    <xf numFmtId="164" fontId="19" fillId="0" borderId="0" applyNumberFormat="0" applyFill="0" applyBorder="0" applyAlignment="0" applyProtection="0"/>
    <xf numFmtId="164" fontId="20" fillId="0" borderId="9" applyNumberFormat="0" applyFill="0" applyAlignment="0" applyProtection="0"/>
    <xf numFmtId="164" fontId="21" fillId="0" borderId="0" applyNumberFormat="0" applyFill="0" applyBorder="0" applyAlignment="0" applyProtection="0"/>
  </cellStyleXfs>
  <cellXfs count="328">
    <xf numFmtId="164" fontId="0" fillId="0" borderId="0" xfId="0" applyAlignment="1">
      <alignment/>
    </xf>
    <xf numFmtId="164" fontId="17" fillId="0" borderId="0" xfId="59" applyFont="1">
      <alignment/>
      <protection/>
    </xf>
    <xf numFmtId="164" fontId="22" fillId="0" borderId="0" xfId="59" applyFont="1">
      <alignment/>
      <protection/>
    </xf>
    <xf numFmtId="164" fontId="23" fillId="0" borderId="0" xfId="0" applyFont="1" applyAlignment="1">
      <alignment horizontal="right"/>
    </xf>
    <xf numFmtId="164" fontId="24" fillId="0" borderId="0" xfId="59" applyFont="1">
      <alignment/>
      <protection/>
    </xf>
    <xf numFmtId="164" fontId="23" fillId="0" borderId="0" xfId="0" applyFont="1" applyFill="1" applyAlignment="1">
      <alignment horizontal="right"/>
    </xf>
    <xf numFmtId="164" fontId="25" fillId="0" borderId="0" xfId="0" applyFont="1" applyAlignment="1">
      <alignment/>
    </xf>
    <xf numFmtId="164" fontId="25" fillId="0" borderId="10" xfId="0" applyFont="1" applyBorder="1" applyAlignment="1">
      <alignment horizontal="left"/>
    </xf>
    <xf numFmtId="164" fontId="25" fillId="0" borderId="10" xfId="0" applyFont="1" applyBorder="1" applyAlignment="1">
      <alignment horizontal="center"/>
    </xf>
    <xf numFmtId="164" fontId="25" fillId="0" borderId="10" xfId="0" applyFont="1" applyBorder="1" applyAlignment="1">
      <alignment horizontal="left" wrapText="1"/>
    </xf>
    <xf numFmtId="164" fontId="25" fillId="0" borderId="0" xfId="0" applyFont="1" applyBorder="1" applyAlignment="1">
      <alignment/>
    </xf>
    <xf numFmtId="164" fontId="25" fillId="0" borderId="0" xfId="0" applyFont="1" applyAlignment="1">
      <alignment horizontal="center"/>
    </xf>
    <xf numFmtId="164" fontId="25" fillId="0" borderId="11" xfId="0" applyFont="1" applyBorder="1" applyAlignment="1">
      <alignment/>
    </xf>
    <xf numFmtId="164" fontId="25" fillId="0" borderId="11" xfId="0" applyFont="1" applyBorder="1" applyAlignment="1">
      <alignment horizontal="left"/>
    </xf>
    <xf numFmtId="164" fontId="25" fillId="0" borderId="12" xfId="0" applyFont="1" applyBorder="1" applyAlignment="1">
      <alignment horizontal="left"/>
    </xf>
    <xf numFmtId="164" fontId="26" fillId="0" borderId="10" xfId="20" applyNumberFormat="1" applyFont="1" applyFill="1" applyBorder="1" applyAlignment="1" applyProtection="1">
      <alignment horizontal="center"/>
      <protection/>
    </xf>
    <xf numFmtId="164" fontId="17" fillId="0" borderId="0" xfId="59" applyFont="1" applyAlignment="1">
      <alignment/>
      <protection/>
    </xf>
    <xf numFmtId="164" fontId="27" fillId="0" borderId="0" xfId="59" applyFont="1" applyBorder="1" applyAlignment="1">
      <alignment horizontal="center"/>
      <protection/>
    </xf>
    <xf numFmtId="165" fontId="28" fillId="0" borderId="0" xfId="0" applyNumberFormat="1" applyFont="1" applyBorder="1" applyAlignment="1">
      <alignment horizontal="center"/>
    </xf>
    <xf numFmtId="164" fontId="28" fillId="0" borderId="0" xfId="0" applyFont="1" applyAlignment="1">
      <alignment/>
    </xf>
    <xf numFmtId="164" fontId="28" fillId="0" borderId="0" xfId="0" applyFont="1" applyBorder="1" applyAlignment="1">
      <alignment horizontal="center"/>
    </xf>
    <xf numFmtId="164" fontId="28" fillId="0" borderId="0" xfId="0" applyFont="1" applyAlignment="1">
      <alignment horizontal="center"/>
    </xf>
    <xf numFmtId="164" fontId="28" fillId="0" borderId="0" xfId="0" applyFont="1" applyAlignment="1">
      <alignment horizontal="left"/>
    </xf>
    <xf numFmtId="164" fontId="29" fillId="0" borderId="0" xfId="0" applyFont="1" applyBorder="1" applyAlignment="1">
      <alignment/>
    </xf>
    <xf numFmtId="164" fontId="30" fillId="0" borderId="13" xfId="59" applyFont="1" applyBorder="1" applyAlignment="1">
      <alignment horizontal="center"/>
      <protection/>
    </xf>
    <xf numFmtId="164" fontId="22" fillId="0" borderId="13" xfId="59" applyFont="1" applyBorder="1" applyAlignment="1">
      <alignment/>
      <protection/>
    </xf>
    <xf numFmtId="166" fontId="31" fillId="0" borderId="14" xfId="59" applyNumberFormat="1" applyFont="1" applyFill="1" applyBorder="1" applyAlignment="1">
      <alignment horizontal="center" vertical="center" wrapText="1"/>
      <protection/>
    </xf>
    <xf numFmtId="166" fontId="31" fillId="0" borderId="15" xfId="59" applyNumberFormat="1" applyFont="1" applyFill="1" applyBorder="1" applyAlignment="1">
      <alignment horizontal="center" vertical="center" wrapText="1"/>
      <protection/>
    </xf>
    <xf numFmtId="166" fontId="31" fillId="0" borderId="16" xfId="59" applyNumberFormat="1" applyFont="1" applyFill="1" applyBorder="1" applyAlignment="1">
      <alignment horizontal="center" vertical="center" wrapText="1"/>
      <protection/>
    </xf>
    <xf numFmtId="167" fontId="31" fillId="0" borderId="17" xfId="59" applyNumberFormat="1" applyFont="1" applyFill="1" applyBorder="1" applyAlignment="1">
      <alignment horizontal="center" vertical="center" wrapText="1"/>
      <protection/>
    </xf>
    <xf numFmtId="167" fontId="31" fillId="0" borderId="15" xfId="59" applyNumberFormat="1" applyFont="1" applyFill="1" applyBorder="1" applyAlignment="1">
      <alignment horizontal="center" vertical="center" wrapText="1"/>
      <protection/>
    </xf>
    <xf numFmtId="167" fontId="31" fillId="0" borderId="18" xfId="59" applyNumberFormat="1" applyFont="1" applyFill="1" applyBorder="1" applyAlignment="1">
      <alignment horizontal="center" vertical="center" wrapText="1"/>
      <protection/>
    </xf>
    <xf numFmtId="167" fontId="31" fillId="0" borderId="19" xfId="59" applyNumberFormat="1" applyFont="1" applyFill="1" applyBorder="1" applyAlignment="1">
      <alignment horizontal="center" vertical="center" wrapText="1"/>
      <protection/>
    </xf>
    <xf numFmtId="164" fontId="32" fillId="0" borderId="0" xfId="59" applyFont="1">
      <alignment/>
      <protection/>
    </xf>
    <xf numFmtId="167" fontId="30" fillId="0" borderId="20" xfId="59" applyNumberFormat="1" applyFont="1" applyFill="1" applyBorder="1" applyAlignment="1">
      <alignment horizontal="center" vertical="center" wrapText="1"/>
      <protection/>
    </xf>
    <xf numFmtId="167" fontId="30" fillId="0" borderId="21" xfId="59" applyNumberFormat="1" applyFont="1" applyFill="1" applyBorder="1" applyAlignment="1">
      <alignment horizontal="center" vertical="center" wrapText="1"/>
      <protection/>
    </xf>
    <xf numFmtId="167" fontId="30" fillId="0" borderId="22" xfId="59" applyNumberFormat="1" applyFont="1" applyFill="1" applyBorder="1" applyAlignment="1">
      <alignment horizontal="center" vertical="center" wrapText="1"/>
      <protection/>
    </xf>
    <xf numFmtId="167" fontId="30" fillId="0" borderId="23" xfId="59" applyNumberFormat="1" applyFont="1" applyFill="1" applyBorder="1" applyAlignment="1">
      <alignment horizontal="center" vertical="center"/>
      <protection/>
    </xf>
    <xf numFmtId="167" fontId="30" fillId="0" borderId="21" xfId="59" applyNumberFormat="1" applyFont="1" applyFill="1" applyBorder="1" applyAlignment="1">
      <alignment horizontal="center" vertical="center"/>
      <protection/>
    </xf>
    <xf numFmtId="167" fontId="30" fillId="0" borderId="24" xfId="59" applyNumberFormat="1" applyFont="1" applyFill="1" applyBorder="1" applyAlignment="1">
      <alignment horizontal="center" vertical="center"/>
      <protection/>
    </xf>
    <xf numFmtId="167" fontId="30" fillId="0" borderId="25" xfId="59" applyNumberFormat="1" applyFont="1" applyFill="1" applyBorder="1" applyAlignment="1">
      <alignment horizontal="center" vertical="center"/>
      <protection/>
    </xf>
    <xf numFmtId="168" fontId="17" fillId="0" borderId="26" xfId="59" applyNumberFormat="1" applyFont="1" applyFill="1" applyBorder="1" applyAlignment="1">
      <alignment horizontal="center" vertical="center" wrapText="1"/>
      <protection/>
    </xf>
    <xf numFmtId="167" fontId="17" fillId="0" borderId="27" xfId="59" applyNumberFormat="1" applyFont="1" applyFill="1" applyBorder="1" applyAlignment="1">
      <alignment horizontal="left" vertical="center" wrapText="1"/>
      <protection/>
    </xf>
    <xf numFmtId="167" fontId="17" fillId="0" borderId="28" xfId="59" applyNumberFormat="1" applyFont="1" applyFill="1" applyBorder="1" applyAlignment="1">
      <alignment horizontal="center" vertical="center" wrapText="1"/>
      <protection/>
    </xf>
    <xf numFmtId="169" fontId="17" fillId="0" borderId="29" xfId="59" applyNumberFormat="1" applyFont="1" applyFill="1" applyBorder="1" applyAlignment="1">
      <alignment horizontal="center" vertical="center"/>
      <protection/>
    </xf>
    <xf numFmtId="169" fontId="17" fillId="0" borderId="30" xfId="59" applyNumberFormat="1" applyFont="1" applyFill="1" applyBorder="1" applyAlignment="1">
      <alignment horizontal="center" vertical="center"/>
      <protection/>
    </xf>
    <xf numFmtId="169" fontId="17" fillId="0" borderId="28" xfId="59" applyNumberFormat="1" applyFont="1" applyFill="1" applyBorder="1" applyAlignment="1">
      <alignment horizontal="center" vertical="center"/>
      <protection/>
    </xf>
    <xf numFmtId="169" fontId="17" fillId="0" borderId="31" xfId="59" applyNumberFormat="1" applyFont="1" applyFill="1" applyBorder="1" applyAlignment="1">
      <alignment horizontal="center" vertical="center"/>
      <protection/>
    </xf>
    <xf numFmtId="168" fontId="24" fillId="0" borderId="32" xfId="59" applyNumberFormat="1" applyFont="1" applyFill="1" applyBorder="1" applyAlignment="1">
      <alignment horizontal="center"/>
      <protection/>
    </xf>
    <xf numFmtId="166" fontId="24" fillId="0" borderId="12" xfId="59" applyNumberFormat="1" applyFont="1" applyFill="1" applyBorder="1" applyAlignment="1">
      <alignment horizontal="left" indent="1"/>
      <protection/>
    </xf>
    <xf numFmtId="167" fontId="24" fillId="0" borderId="11" xfId="59" applyNumberFormat="1" applyFont="1" applyFill="1" applyBorder="1" applyAlignment="1">
      <alignment horizontal="center" vertical="center" wrapText="1"/>
      <protection/>
    </xf>
    <xf numFmtId="169" fontId="24" fillId="0" borderId="33" xfId="59" applyNumberFormat="1" applyFont="1" applyFill="1" applyBorder="1" applyAlignment="1">
      <alignment horizontal="right"/>
      <protection/>
    </xf>
    <xf numFmtId="169" fontId="24" fillId="0" borderId="34" xfId="59" applyNumberFormat="1" applyFont="1" applyFill="1" applyBorder="1" applyAlignment="1">
      <alignment horizontal="right"/>
      <protection/>
    </xf>
    <xf numFmtId="169" fontId="24" fillId="0" borderId="11" xfId="59" applyNumberFormat="1" applyFont="1" applyFill="1" applyBorder="1" applyAlignment="1">
      <alignment horizontal="right"/>
      <protection/>
    </xf>
    <xf numFmtId="169" fontId="24" fillId="0" borderId="35" xfId="59" applyNumberFormat="1" applyFont="1" applyFill="1" applyBorder="1" applyAlignment="1">
      <alignment horizontal="right"/>
      <protection/>
    </xf>
    <xf numFmtId="164" fontId="33" fillId="0" borderId="0" xfId="59" applyFont="1">
      <alignment/>
      <protection/>
    </xf>
    <xf numFmtId="164" fontId="24" fillId="0" borderId="0" xfId="59" applyFont="1">
      <alignment/>
      <protection/>
    </xf>
    <xf numFmtId="168" fontId="17" fillId="0" borderId="32" xfId="59" applyNumberFormat="1" applyFont="1" applyFill="1" applyBorder="1" applyAlignment="1">
      <alignment horizontal="center" vertical="center" wrapText="1"/>
      <protection/>
    </xf>
    <xf numFmtId="166" fontId="17" fillId="0" borderId="10" xfId="59" applyNumberFormat="1" applyFont="1" applyFill="1" applyBorder="1">
      <alignment/>
      <protection/>
    </xf>
    <xf numFmtId="166" fontId="17" fillId="0" borderId="11" xfId="59" applyNumberFormat="1" applyFont="1" applyFill="1" applyBorder="1" applyAlignment="1">
      <alignment horizontal="center"/>
      <protection/>
    </xf>
    <xf numFmtId="169" fontId="17" fillId="0" borderId="33" xfId="59" applyNumberFormat="1" applyFont="1" applyFill="1" applyBorder="1" applyAlignment="1">
      <alignment horizontal="center"/>
      <protection/>
    </xf>
    <xf numFmtId="169" fontId="17" fillId="0" borderId="11" xfId="59" applyNumberFormat="1" applyFont="1" applyFill="1" applyBorder="1" applyAlignment="1">
      <alignment horizontal="center"/>
      <protection/>
    </xf>
    <xf numFmtId="169" fontId="17" fillId="0" borderId="35" xfId="59" applyNumberFormat="1" applyFont="1" applyFill="1" applyBorder="1" applyAlignment="1">
      <alignment horizontal="center"/>
      <protection/>
    </xf>
    <xf numFmtId="164" fontId="17" fillId="0" borderId="26" xfId="59" applyFont="1" applyFill="1" applyBorder="1" applyAlignment="1">
      <alignment horizontal="center" vertical="center" wrapText="1"/>
      <protection/>
    </xf>
    <xf numFmtId="166" fontId="17" fillId="0" borderId="10" xfId="59" applyNumberFormat="1" applyFont="1" applyFill="1" applyBorder="1" applyAlignment="1">
      <alignment vertical="center" wrapText="1"/>
      <protection/>
    </xf>
    <xf numFmtId="166" fontId="17" fillId="0" borderId="11" xfId="59" applyNumberFormat="1" applyFont="1" applyFill="1" applyBorder="1" applyAlignment="1">
      <alignment horizontal="center" vertical="center" wrapText="1"/>
      <protection/>
    </xf>
    <xf numFmtId="169" fontId="17" fillId="0" borderId="33" xfId="59" applyNumberFormat="1" applyFont="1" applyFill="1" applyBorder="1" applyAlignment="1">
      <alignment horizontal="center" vertical="center"/>
      <protection/>
    </xf>
    <xf numFmtId="169" fontId="17" fillId="0" borderId="12" xfId="59" applyNumberFormat="1" applyFont="1" applyFill="1" applyBorder="1" applyAlignment="1">
      <alignment horizontal="center" vertical="center"/>
      <protection/>
    </xf>
    <xf numFmtId="169" fontId="17" fillId="0" borderId="10" xfId="59" applyNumberFormat="1" applyFont="1" applyFill="1" applyBorder="1" applyAlignment="1">
      <alignment horizontal="center" vertical="center"/>
      <protection/>
    </xf>
    <xf numFmtId="169" fontId="17" fillId="0" borderId="35" xfId="59" applyNumberFormat="1" applyFont="1" applyFill="1" applyBorder="1" applyAlignment="1">
      <alignment horizontal="center" vertical="center"/>
      <protection/>
    </xf>
    <xf numFmtId="164" fontId="24" fillId="0" borderId="26" xfId="59" applyFont="1" applyFill="1" applyBorder="1" applyAlignment="1">
      <alignment horizontal="center" vertical="center" wrapText="1"/>
      <protection/>
    </xf>
    <xf numFmtId="166" fontId="24" fillId="0" borderId="10" xfId="59" applyNumberFormat="1" applyFont="1" applyFill="1" applyBorder="1" applyAlignment="1">
      <alignment horizontal="left" vertical="center" wrapText="1"/>
      <protection/>
    </xf>
    <xf numFmtId="166" fontId="24" fillId="0" borderId="11" xfId="59" applyNumberFormat="1" applyFont="1" applyFill="1" applyBorder="1" applyAlignment="1">
      <alignment horizontal="center" vertical="center" wrapText="1"/>
      <protection/>
    </xf>
    <xf numFmtId="169" fontId="24" fillId="0" borderId="33" xfId="59" applyNumberFormat="1" applyFont="1" applyFill="1" applyBorder="1" applyAlignment="1">
      <alignment horizontal="right" vertical="center"/>
      <protection/>
    </xf>
    <xf numFmtId="169" fontId="24" fillId="0" borderId="34" xfId="59" applyNumberFormat="1" applyFont="1" applyFill="1" applyBorder="1" applyAlignment="1">
      <alignment horizontal="right" vertical="center"/>
      <protection/>
    </xf>
    <xf numFmtId="169" fontId="24" fillId="0" borderId="11" xfId="59" applyNumberFormat="1" applyFont="1" applyFill="1" applyBorder="1" applyAlignment="1">
      <alignment horizontal="right" vertical="center"/>
      <protection/>
    </xf>
    <xf numFmtId="169" fontId="24" fillId="0" borderId="35" xfId="59" applyNumberFormat="1" applyFont="1" applyFill="1" applyBorder="1" applyAlignment="1">
      <alignment horizontal="right" vertical="center"/>
      <protection/>
    </xf>
    <xf numFmtId="170" fontId="17" fillId="0" borderId="26" xfId="59" applyNumberFormat="1" applyFont="1" applyFill="1" applyBorder="1" applyAlignment="1">
      <alignment horizontal="center"/>
      <protection/>
    </xf>
    <xf numFmtId="166" fontId="17" fillId="0" borderId="12" xfId="59" applyNumberFormat="1" applyFont="1" applyFill="1" applyBorder="1">
      <alignment/>
      <protection/>
    </xf>
    <xf numFmtId="166" fontId="17" fillId="0" borderId="28" xfId="59" applyNumberFormat="1" applyFont="1" applyFill="1" applyBorder="1" applyAlignment="1">
      <alignment horizontal="center"/>
      <protection/>
    </xf>
    <xf numFmtId="169" fontId="17" fillId="0" borderId="36" xfId="59" applyNumberFormat="1" applyFont="1" applyFill="1" applyBorder="1" applyAlignment="1">
      <alignment horizontal="center"/>
      <protection/>
    </xf>
    <xf numFmtId="169" fontId="17" fillId="0" borderId="0" xfId="59" applyNumberFormat="1" applyFont="1" applyFill="1" applyBorder="1" applyAlignment="1">
      <alignment horizontal="center"/>
      <protection/>
    </xf>
    <xf numFmtId="169" fontId="17" fillId="0" borderId="37" xfId="59" applyNumberFormat="1" applyFont="1" applyFill="1" applyBorder="1" applyAlignment="1">
      <alignment horizontal="center"/>
      <protection/>
    </xf>
    <xf numFmtId="169" fontId="17" fillId="0" borderId="38" xfId="59" applyNumberFormat="1" applyFont="1" applyFill="1" applyBorder="1" applyAlignment="1">
      <alignment horizontal="center"/>
      <protection/>
    </xf>
    <xf numFmtId="167" fontId="17" fillId="0" borderId="32" xfId="59" applyNumberFormat="1" applyFont="1" applyFill="1" applyBorder="1" applyAlignment="1">
      <alignment horizontal="center" vertical="center" wrapText="1"/>
      <protection/>
    </xf>
    <xf numFmtId="169" fontId="24" fillId="0" borderId="33" xfId="59" applyNumberFormat="1" applyFont="1" applyFill="1" applyBorder="1" applyAlignment="1">
      <alignment horizontal="center" vertical="center"/>
      <protection/>
    </xf>
    <xf numFmtId="169" fontId="24" fillId="0" borderId="12" xfId="59" applyNumberFormat="1" applyFont="1" applyFill="1" applyBorder="1" applyAlignment="1">
      <alignment horizontal="center" vertical="center"/>
      <protection/>
    </xf>
    <xf numFmtId="169" fontId="24" fillId="0" borderId="10" xfId="59" applyNumberFormat="1" applyFont="1" applyFill="1" applyBorder="1" applyAlignment="1">
      <alignment horizontal="center" vertical="center"/>
      <protection/>
    </xf>
    <xf numFmtId="169" fontId="24" fillId="0" borderId="35" xfId="59" applyNumberFormat="1" applyFont="1" applyFill="1" applyBorder="1" applyAlignment="1">
      <alignment horizontal="center" vertical="center"/>
      <protection/>
    </xf>
    <xf numFmtId="167" fontId="17" fillId="0" borderId="26" xfId="59" applyNumberFormat="1" applyFont="1" applyFill="1" applyBorder="1" applyAlignment="1">
      <alignment horizontal="center" vertical="center" wrapText="1"/>
      <protection/>
    </xf>
    <xf numFmtId="166" fontId="17" fillId="0" borderId="10" xfId="59" applyNumberFormat="1" applyFont="1" applyFill="1" applyBorder="1" applyAlignment="1">
      <alignment horizontal="left" vertical="center" wrapText="1" indent="1"/>
      <protection/>
    </xf>
    <xf numFmtId="169" fontId="24" fillId="0" borderId="34" xfId="59" applyNumberFormat="1" applyFont="1" applyFill="1" applyBorder="1" applyAlignment="1">
      <alignment horizontal="center" vertical="center"/>
      <protection/>
    </xf>
    <xf numFmtId="169" fontId="24" fillId="0" borderId="11" xfId="59" applyNumberFormat="1" applyFont="1" applyFill="1" applyBorder="1" applyAlignment="1">
      <alignment horizontal="center" vertical="center"/>
      <protection/>
    </xf>
    <xf numFmtId="169" fontId="31" fillId="0" borderId="33" xfId="59" applyNumberFormat="1" applyFont="1" applyFill="1" applyBorder="1" applyAlignment="1">
      <alignment horizontal="center" vertical="center"/>
      <protection/>
    </xf>
    <xf numFmtId="169" fontId="31" fillId="0" borderId="34" xfId="59" applyNumberFormat="1" applyFont="1" applyFill="1" applyBorder="1" applyAlignment="1">
      <alignment horizontal="center" vertical="center"/>
      <protection/>
    </xf>
    <xf numFmtId="169" fontId="31" fillId="0" borderId="11" xfId="59" applyNumberFormat="1" applyFont="1" applyFill="1" applyBorder="1" applyAlignment="1">
      <alignment horizontal="center" vertical="center"/>
      <protection/>
    </xf>
    <xf numFmtId="169" fontId="31" fillId="0" borderId="35" xfId="59" applyNumberFormat="1" applyFont="1" applyFill="1" applyBorder="1" applyAlignment="1">
      <alignment horizontal="center" vertical="center"/>
      <protection/>
    </xf>
    <xf numFmtId="166" fontId="24" fillId="0" borderId="10" xfId="59" applyNumberFormat="1" applyFont="1" applyFill="1" applyBorder="1" applyAlignment="1">
      <alignment vertical="center" wrapText="1"/>
      <protection/>
    </xf>
    <xf numFmtId="164" fontId="17" fillId="0" borderId="0" xfId="59" applyFont="1" applyFill="1">
      <alignment/>
      <protection/>
    </xf>
    <xf numFmtId="169" fontId="24" fillId="0" borderId="12" xfId="59" applyNumberFormat="1" applyFont="1" applyFill="1" applyBorder="1" applyAlignment="1">
      <alignment horizontal="right" vertical="center"/>
      <protection/>
    </xf>
    <xf numFmtId="169" fontId="24" fillId="0" borderId="10" xfId="59" applyNumberFormat="1" applyFont="1" applyFill="1" applyBorder="1" applyAlignment="1">
      <alignment horizontal="right" vertical="center"/>
      <protection/>
    </xf>
    <xf numFmtId="169" fontId="17" fillId="0" borderId="33" xfId="59" applyNumberFormat="1" applyFont="1" applyFill="1" applyBorder="1" applyAlignment="1">
      <alignment horizontal="right" vertical="center"/>
      <protection/>
    </xf>
    <xf numFmtId="169" fontId="17" fillId="0" borderId="34" xfId="59" applyNumberFormat="1" applyFont="1" applyFill="1" applyBorder="1" applyAlignment="1">
      <alignment horizontal="right" vertical="center"/>
      <protection/>
    </xf>
    <xf numFmtId="169" fontId="17" fillId="0" borderId="11" xfId="59" applyNumberFormat="1" applyFont="1" applyFill="1" applyBorder="1" applyAlignment="1">
      <alignment horizontal="right" vertical="center"/>
      <protection/>
    </xf>
    <xf numFmtId="169" fontId="17" fillId="0" borderId="35" xfId="59" applyNumberFormat="1" applyFont="1" applyFill="1" applyBorder="1" applyAlignment="1">
      <alignment horizontal="right" vertical="center"/>
      <protection/>
    </xf>
    <xf numFmtId="166" fontId="24" fillId="0" borderId="26" xfId="59" applyNumberFormat="1" applyFont="1" applyFill="1" applyBorder="1" applyAlignment="1">
      <alignment horizontal="center" vertical="center" wrapText="1"/>
      <protection/>
    </xf>
    <xf numFmtId="166" fontId="17" fillId="0" borderId="33" xfId="59" applyNumberFormat="1" applyFont="1" applyFill="1" applyBorder="1" applyAlignment="1">
      <alignment horizontal="center" vertical="center"/>
      <protection/>
    </xf>
    <xf numFmtId="169" fontId="17" fillId="0" borderId="34" xfId="59" applyNumberFormat="1" applyFont="1" applyFill="1" applyBorder="1" applyAlignment="1">
      <alignment horizontal="center" vertical="center"/>
      <protection/>
    </xf>
    <xf numFmtId="169" fontId="17" fillId="0" borderId="11" xfId="59" applyNumberFormat="1" applyFont="1" applyFill="1" applyBorder="1" applyAlignment="1">
      <alignment horizontal="center" vertical="center"/>
      <protection/>
    </xf>
    <xf numFmtId="166" fontId="24" fillId="0" borderId="33" xfId="59" applyNumberFormat="1" applyFont="1" applyFill="1" applyBorder="1" applyAlignment="1">
      <alignment horizontal="right" vertical="center"/>
      <protection/>
    </xf>
    <xf numFmtId="164" fontId="14" fillId="0" borderId="0" xfId="59">
      <alignment/>
      <protection/>
    </xf>
    <xf numFmtId="170" fontId="17" fillId="0" borderId="32" xfId="59" applyNumberFormat="1" applyFont="1" applyFill="1" applyBorder="1" applyAlignment="1">
      <alignment horizontal="center"/>
      <protection/>
    </xf>
    <xf numFmtId="166" fontId="17" fillId="0" borderId="10" xfId="59" applyNumberFormat="1" applyFont="1" applyFill="1" applyBorder="1" applyAlignment="1">
      <alignment horizontal="left"/>
      <protection/>
    </xf>
    <xf numFmtId="164" fontId="17" fillId="0" borderId="33" xfId="59" applyFont="1" applyFill="1" applyBorder="1" applyAlignment="1">
      <alignment horizontal="center"/>
      <protection/>
    </xf>
    <xf numFmtId="164" fontId="17" fillId="0" borderId="27" xfId="59" applyFont="1" applyFill="1" applyBorder="1" applyAlignment="1">
      <alignment horizontal="center"/>
      <protection/>
    </xf>
    <xf numFmtId="164" fontId="17" fillId="0" borderId="39" xfId="59" applyFont="1" applyFill="1" applyBorder="1" applyAlignment="1">
      <alignment horizontal="center"/>
      <protection/>
    </xf>
    <xf numFmtId="164" fontId="17" fillId="0" borderId="31" xfId="59" applyFont="1" applyFill="1" applyBorder="1" applyAlignment="1">
      <alignment horizontal="center"/>
      <protection/>
    </xf>
    <xf numFmtId="164" fontId="14" fillId="0" borderId="0" xfId="59" applyFont="1" applyFill="1" applyAlignment="1">
      <alignment vertical="center"/>
      <protection/>
    </xf>
    <xf numFmtId="169" fontId="24" fillId="0" borderId="40" xfId="59" applyNumberFormat="1" applyFont="1" applyFill="1" applyBorder="1" applyAlignment="1">
      <alignment horizontal="center" vertical="center"/>
      <protection/>
    </xf>
    <xf numFmtId="166" fontId="34" fillId="0" borderId="10" xfId="59" applyNumberFormat="1" applyFont="1" applyFill="1" applyBorder="1" applyAlignment="1">
      <alignment vertical="center" wrapText="1"/>
      <protection/>
    </xf>
    <xf numFmtId="166" fontId="24" fillId="0" borderId="11" xfId="59" applyNumberFormat="1" applyFont="1" applyFill="1" applyBorder="1" applyAlignment="1">
      <alignment horizontal="center"/>
      <protection/>
    </xf>
    <xf numFmtId="164" fontId="24" fillId="0" borderId="33" xfId="59" applyFont="1" applyFill="1" applyBorder="1" applyAlignment="1">
      <alignment horizontal="right" vertical="center"/>
      <protection/>
    </xf>
    <xf numFmtId="164" fontId="24" fillId="0" borderId="12" xfId="59" applyFont="1" applyFill="1" applyBorder="1" applyAlignment="1">
      <alignment horizontal="right" vertical="center"/>
      <protection/>
    </xf>
    <xf numFmtId="164" fontId="24" fillId="0" borderId="10" xfId="59" applyFont="1" applyFill="1" applyBorder="1" applyAlignment="1">
      <alignment horizontal="right" vertical="center"/>
      <protection/>
    </xf>
    <xf numFmtId="164" fontId="24" fillId="0" borderId="35" xfId="59" applyFont="1" applyFill="1" applyBorder="1" applyAlignment="1">
      <alignment horizontal="right" vertical="center"/>
      <protection/>
    </xf>
    <xf numFmtId="169" fontId="24" fillId="0" borderId="41" xfId="59" applyNumberFormat="1" applyFont="1" applyFill="1" applyBorder="1" applyAlignment="1">
      <alignment horizontal="center" vertical="center"/>
      <protection/>
    </xf>
    <xf numFmtId="166" fontId="34" fillId="0" borderId="42" xfId="59" applyNumberFormat="1" applyFont="1" applyFill="1" applyBorder="1" applyAlignment="1">
      <alignment vertical="center" wrapText="1"/>
      <protection/>
    </xf>
    <xf numFmtId="166" fontId="24" fillId="0" borderId="43" xfId="59" applyNumberFormat="1" applyFont="1" applyFill="1" applyBorder="1" applyAlignment="1">
      <alignment horizontal="center"/>
      <protection/>
    </xf>
    <xf numFmtId="164" fontId="24" fillId="0" borderId="44" xfId="59" applyFont="1" applyFill="1" applyBorder="1" applyAlignment="1">
      <alignment horizontal="right" vertical="center"/>
      <protection/>
    </xf>
    <xf numFmtId="164" fontId="24" fillId="0" borderId="45" xfId="59" applyFont="1" applyFill="1" applyBorder="1" applyAlignment="1">
      <alignment horizontal="right" vertical="center"/>
      <protection/>
    </xf>
    <xf numFmtId="164" fontId="24" fillId="0" borderId="42" xfId="59" applyFont="1" applyFill="1" applyBorder="1" applyAlignment="1">
      <alignment horizontal="right" vertical="center"/>
      <protection/>
    </xf>
    <xf numFmtId="164" fontId="24" fillId="0" borderId="46" xfId="59" applyFont="1" applyFill="1" applyBorder="1" applyAlignment="1">
      <alignment horizontal="right" vertical="center"/>
      <protection/>
    </xf>
    <xf numFmtId="169" fontId="24" fillId="0" borderId="47" xfId="59" applyNumberFormat="1" applyFont="1" applyFill="1" applyBorder="1" applyAlignment="1">
      <alignment horizontal="center" vertical="center"/>
      <protection/>
    </xf>
    <xf numFmtId="166" fontId="34" fillId="0" borderId="47" xfId="59" applyNumberFormat="1" applyFont="1" applyFill="1" applyBorder="1" applyAlignment="1">
      <alignment vertical="center" wrapText="1"/>
      <protection/>
    </xf>
    <xf numFmtId="166" fontId="24" fillId="0" borderId="47" xfId="59" applyNumberFormat="1" applyFont="1" applyFill="1" applyBorder="1" applyAlignment="1">
      <alignment horizontal="center"/>
      <protection/>
    </xf>
    <xf numFmtId="164" fontId="24" fillId="0" borderId="47" xfId="59" applyFont="1" applyFill="1" applyBorder="1" applyAlignment="1">
      <alignment horizontal="right" vertical="center"/>
      <protection/>
    </xf>
    <xf numFmtId="168" fontId="31" fillId="0" borderId="48" xfId="59" applyNumberFormat="1" applyFont="1" applyFill="1" applyBorder="1" applyAlignment="1">
      <alignment horizontal="center" vertical="center"/>
      <protection/>
    </xf>
    <xf numFmtId="166" fontId="31" fillId="0" borderId="49" xfId="59" applyNumberFormat="1" applyFont="1" applyFill="1" applyBorder="1" applyAlignment="1">
      <alignment horizontal="left" vertical="center" wrapText="1"/>
      <protection/>
    </xf>
    <xf numFmtId="166" fontId="31" fillId="0" borderId="50" xfId="59" applyNumberFormat="1" applyFont="1" applyFill="1" applyBorder="1" applyAlignment="1">
      <alignment horizontal="center"/>
      <protection/>
    </xf>
    <xf numFmtId="169" fontId="31" fillId="0" borderId="51" xfId="59" applyNumberFormat="1" applyFont="1" applyFill="1" applyBorder="1" applyAlignment="1">
      <alignment horizontal="center"/>
      <protection/>
    </xf>
    <xf numFmtId="169" fontId="31" fillId="0" borderId="52" xfId="59" applyNumberFormat="1" applyFont="1" applyFill="1" applyBorder="1" applyAlignment="1">
      <alignment horizontal="center"/>
      <protection/>
    </xf>
    <xf numFmtId="169" fontId="31" fillId="0" borderId="50" xfId="59" applyNumberFormat="1" applyFont="1" applyFill="1" applyBorder="1" applyAlignment="1">
      <alignment horizontal="center"/>
      <protection/>
    </xf>
    <xf numFmtId="169" fontId="31" fillId="0" borderId="53" xfId="59" applyNumberFormat="1" applyFont="1" applyFill="1" applyBorder="1" applyAlignment="1">
      <alignment horizontal="center"/>
      <protection/>
    </xf>
    <xf numFmtId="168" fontId="31" fillId="0" borderId="54" xfId="59" applyNumberFormat="1" applyFont="1" applyFill="1" applyBorder="1" applyAlignment="1">
      <alignment horizontal="center" vertical="center"/>
      <protection/>
    </xf>
    <xf numFmtId="166" fontId="31" fillId="0" borderId="55" xfId="59" applyNumberFormat="1" applyFont="1" applyFill="1" applyBorder="1" applyAlignment="1">
      <alignment horizontal="left" vertical="center" wrapText="1"/>
      <protection/>
    </xf>
    <xf numFmtId="166" fontId="31" fillId="0" borderId="56" xfId="59" applyNumberFormat="1" applyFont="1" applyFill="1" applyBorder="1" applyAlignment="1">
      <alignment horizontal="center"/>
      <protection/>
    </xf>
    <xf numFmtId="169" fontId="31" fillId="0" borderId="57" xfId="59" applyNumberFormat="1" applyFont="1" applyFill="1" applyBorder="1" applyAlignment="1">
      <alignment horizontal="center"/>
      <protection/>
    </xf>
    <xf numFmtId="169" fontId="31" fillId="0" borderId="58" xfId="59" applyNumberFormat="1" applyFont="1" applyFill="1" applyBorder="1" applyAlignment="1">
      <alignment horizontal="center"/>
      <protection/>
    </xf>
    <xf numFmtId="169" fontId="31" fillId="0" borderId="56" xfId="59" applyNumberFormat="1" applyFont="1" applyFill="1" applyBorder="1" applyAlignment="1">
      <alignment horizontal="center"/>
      <protection/>
    </xf>
    <xf numFmtId="169" fontId="31" fillId="0" borderId="59" xfId="59" applyNumberFormat="1" applyFont="1" applyFill="1" applyBorder="1" applyAlignment="1">
      <alignment horizontal="center"/>
      <protection/>
    </xf>
    <xf numFmtId="168" fontId="17" fillId="0" borderId="26" xfId="59" applyNumberFormat="1" applyFont="1" applyFill="1" applyBorder="1" applyAlignment="1">
      <alignment horizontal="center" vertical="center"/>
      <protection/>
    </xf>
    <xf numFmtId="166" fontId="17" fillId="0" borderId="27" xfId="59" applyNumberFormat="1" applyFont="1" applyFill="1" applyBorder="1" applyAlignment="1">
      <alignment horizontal="left" vertical="center" wrapText="1"/>
      <protection/>
    </xf>
    <xf numFmtId="169" fontId="17" fillId="0" borderId="29" xfId="59" applyNumberFormat="1" applyFont="1" applyFill="1" applyBorder="1" applyAlignment="1">
      <alignment horizontal="center"/>
      <protection/>
    </xf>
    <xf numFmtId="169" fontId="17" fillId="0" borderId="27" xfId="59" applyNumberFormat="1" applyFont="1" applyFill="1" applyBorder="1" applyAlignment="1">
      <alignment horizontal="center"/>
      <protection/>
    </xf>
    <xf numFmtId="169" fontId="17" fillId="0" borderId="39" xfId="59" applyNumberFormat="1" applyFont="1" applyFill="1" applyBorder="1" applyAlignment="1">
      <alignment horizontal="center"/>
      <protection/>
    </xf>
    <xf numFmtId="169" fontId="17" fillId="0" borderId="31" xfId="59" applyNumberFormat="1" applyFont="1" applyFill="1" applyBorder="1" applyAlignment="1">
      <alignment horizontal="center"/>
      <protection/>
    </xf>
    <xf numFmtId="168" fontId="17" fillId="0" borderId="32" xfId="59" applyNumberFormat="1" applyFont="1" applyFill="1" applyBorder="1" applyAlignment="1">
      <alignment horizontal="center" vertical="center"/>
      <protection/>
    </xf>
    <xf numFmtId="169" fontId="17" fillId="0" borderId="34" xfId="59" applyNumberFormat="1" applyFont="1" applyFill="1" applyBorder="1" applyAlignment="1">
      <alignment horizontal="center"/>
      <protection/>
    </xf>
    <xf numFmtId="169" fontId="17" fillId="0" borderId="30" xfId="59" applyNumberFormat="1" applyFont="1" applyFill="1" applyBorder="1" applyAlignment="1">
      <alignment horizontal="center"/>
      <protection/>
    </xf>
    <xf numFmtId="169" fontId="17" fillId="0" borderId="28" xfId="59" applyNumberFormat="1" applyFont="1" applyFill="1" applyBorder="1" applyAlignment="1">
      <alignment horizontal="center"/>
      <protection/>
    </xf>
    <xf numFmtId="168" fontId="17" fillId="0" borderId="60" xfId="59" applyNumberFormat="1" applyFont="1" applyFill="1" applyBorder="1" applyAlignment="1">
      <alignment horizontal="center" vertical="center"/>
      <protection/>
    </xf>
    <xf numFmtId="166" fontId="17" fillId="0" borderId="61" xfId="59" applyNumberFormat="1" applyFont="1" applyFill="1" applyBorder="1" applyAlignment="1">
      <alignment horizontal="left" vertical="center" wrapText="1"/>
      <protection/>
    </xf>
    <xf numFmtId="169" fontId="17" fillId="0" borderId="62" xfId="59" applyNumberFormat="1" applyFont="1" applyFill="1" applyBorder="1" applyAlignment="1">
      <alignment horizontal="center"/>
      <protection/>
    </xf>
    <xf numFmtId="169" fontId="17" fillId="0" borderId="12" xfId="59" applyNumberFormat="1" applyFont="1" applyFill="1" applyBorder="1" applyAlignment="1">
      <alignment horizontal="center"/>
      <protection/>
    </xf>
    <xf numFmtId="169" fontId="17" fillId="0" borderId="10" xfId="59" applyNumberFormat="1" applyFont="1" applyFill="1" applyBorder="1" applyAlignment="1">
      <alignment horizontal="center"/>
      <protection/>
    </xf>
    <xf numFmtId="168" fontId="17" fillId="0" borderId="40" xfId="59" applyNumberFormat="1" applyFont="1" applyFill="1" applyBorder="1" applyAlignment="1">
      <alignment horizontal="center" vertical="center"/>
      <protection/>
    </xf>
    <xf numFmtId="166" fontId="17" fillId="0" borderId="63" xfId="59" applyNumberFormat="1" applyFont="1" applyFill="1" applyBorder="1">
      <alignment/>
      <protection/>
    </xf>
    <xf numFmtId="166" fontId="17" fillId="0" borderId="64" xfId="59" applyNumberFormat="1" applyFont="1" applyFill="1" applyBorder="1" applyAlignment="1">
      <alignment horizontal="center"/>
      <protection/>
    </xf>
    <xf numFmtId="169" fontId="17" fillId="0" borderId="65" xfId="59" applyNumberFormat="1" applyFont="1" applyFill="1" applyBorder="1" applyAlignment="1">
      <alignment horizontal="center"/>
      <protection/>
    </xf>
    <xf numFmtId="169" fontId="17" fillId="0" borderId="66" xfId="59" applyNumberFormat="1" applyFont="1" applyFill="1" applyBorder="1" applyAlignment="1">
      <alignment horizontal="center"/>
      <protection/>
    </xf>
    <xf numFmtId="169" fontId="17" fillId="0" borderId="63" xfId="59" applyNumberFormat="1" applyFont="1" applyFill="1" applyBorder="1" applyAlignment="1">
      <alignment horizontal="center"/>
      <protection/>
    </xf>
    <xf numFmtId="166" fontId="17" fillId="0" borderId="27" xfId="59" applyNumberFormat="1" applyFont="1" applyFill="1" applyBorder="1" applyAlignment="1">
      <alignment wrapText="1"/>
      <protection/>
    </xf>
    <xf numFmtId="168" fontId="24" fillId="0" borderId="32" xfId="59" applyNumberFormat="1" applyFont="1" applyFill="1" applyBorder="1" applyAlignment="1">
      <alignment horizontal="center" vertical="center"/>
      <protection/>
    </xf>
    <xf numFmtId="166" fontId="24" fillId="0" borderId="10" xfId="59" applyNumberFormat="1" applyFont="1" applyFill="1" applyBorder="1" applyAlignment="1">
      <alignment horizontal="left" vertical="center" wrapText="1" indent="1"/>
      <protection/>
    </xf>
    <xf numFmtId="169" fontId="24" fillId="0" borderId="12" xfId="59" applyNumberFormat="1" applyFont="1" applyFill="1" applyBorder="1" applyAlignment="1">
      <alignment horizontal="right"/>
      <protection/>
    </xf>
    <xf numFmtId="169" fontId="24" fillId="0" borderId="10" xfId="59" applyNumberFormat="1" applyFont="1" applyFill="1" applyBorder="1" applyAlignment="1">
      <alignment horizontal="right"/>
      <protection/>
    </xf>
    <xf numFmtId="168" fontId="17" fillId="0" borderId="32" xfId="59" applyNumberFormat="1" applyFont="1" applyFill="1" applyBorder="1" applyAlignment="1">
      <alignment horizontal="center"/>
      <protection/>
    </xf>
    <xf numFmtId="166" fontId="24" fillId="0" borderId="12" xfId="59" applyNumberFormat="1" applyFont="1" applyFill="1" applyBorder="1" applyAlignment="1">
      <alignment wrapText="1"/>
      <protection/>
    </xf>
    <xf numFmtId="166" fontId="24" fillId="0" borderId="11" xfId="59" applyNumberFormat="1" applyFont="1" applyFill="1" applyBorder="1" applyAlignment="1">
      <alignment horizontal="center" vertical="center"/>
      <protection/>
    </xf>
    <xf numFmtId="166" fontId="24" fillId="0" borderId="12" xfId="59" applyNumberFormat="1" applyFont="1" applyFill="1" applyBorder="1">
      <alignment/>
      <protection/>
    </xf>
    <xf numFmtId="169" fontId="24" fillId="0" borderId="31" xfId="59" applyNumberFormat="1" applyFont="1" applyFill="1" applyBorder="1" applyAlignment="1">
      <alignment horizontal="right"/>
      <protection/>
    </xf>
    <xf numFmtId="168" fontId="17" fillId="0" borderId="40" xfId="59" applyNumberFormat="1" applyFont="1" applyFill="1" applyBorder="1" applyAlignment="1">
      <alignment horizontal="center"/>
      <protection/>
    </xf>
    <xf numFmtId="166" fontId="17" fillId="0" borderId="66" xfId="59" applyNumberFormat="1" applyFont="1" applyFill="1" applyBorder="1">
      <alignment/>
      <protection/>
    </xf>
    <xf numFmtId="168" fontId="31" fillId="0" borderId="67" xfId="59" applyNumberFormat="1" applyFont="1" applyFill="1" applyBorder="1" applyAlignment="1">
      <alignment horizontal="center" vertical="center"/>
      <protection/>
    </xf>
    <xf numFmtId="166" fontId="31" fillId="0" borderId="68" xfId="59" applyNumberFormat="1" applyFont="1" applyFill="1" applyBorder="1" applyAlignment="1">
      <alignment horizontal="left" vertical="center" wrapText="1"/>
      <protection/>
    </xf>
    <xf numFmtId="166" fontId="31" fillId="0" borderId="69" xfId="59" applyNumberFormat="1" applyFont="1" applyFill="1" applyBorder="1" applyAlignment="1">
      <alignment horizontal="center"/>
      <protection/>
    </xf>
    <xf numFmtId="169" fontId="31" fillId="0" borderId="70" xfId="59" applyNumberFormat="1" applyFont="1" applyFill="1" applyBorder="1" applyAlignment="1">
      <alignment horizontal="center" vertical="center"/>
      <protection/>
    </xf>
    <xf numFmtId="169" fontId="31" fillId="0" borderId="71" xfId="59" applyNumberFormat="1" applyFont="1" applyFill="1" applyBorder="1" applyAlignment="1">
      <alignment horizontal="center" vertical="center"/>
      <protection/>
    </xf>
    <xf numFmtId="169" fontId="31" fillId="0" borderId="69" xfId="59" applyNumberFormat="1" applyFont="1" applyFill="1" applyBorder="1" applyAlignment="1">
      <alignment horizontal="center" vertical="center"/>
      <protection/>
    </xf>
    <xf numFmtId="169" fontId="31" fillId="0" borderId="72" xfId="59" applyNumberFormat="1" applyFont="1" applyFill="1" applyBorder="1" applyAlignment="1">
      <alignment horizontal="center"/>
      <protection/>
    </xf>
    <xf numFmtId="169" fontId="31" fillId="0" borderId="51" xfId="59" applyNumberFormat="1" applyFont="1" applyFill="1" applyBorder="1" applyAlignment="1">
      <alignment horizontal="center" vertical="center"/>
      <protection/>
    </xf>
    <xf numFmtId="167" fontId="24" fillId="0" borderId="10" xfId="64" applyNumberFormat="1" applyFont="1" applyFill="1" applyBorder="1" applyAlignment="1">
      <alignment horizontal="left" vertical="center"/>
      <protection/>
    </xf>
    <xf numFmtId="167" fontId="24" fillId="0" borderId="10" xfId="64" applyNumberFormat="1" applyFont="1" applyFill="1" applyBorder="1" applyAlignment="1">
      <alignment horizontal="left" vertical="center" indent="2"/>
      <protection/>
    </xf>
    <xf numFmtId="164" fontId="35" fillId="0" borderId="0" xfId="59" applyFont="1" applyAlignment="1">
      <alignment/>
      <protection/>
    </xf>
    <xf numFmtId="168" fontId="17" fillId="0" borderId="26" xfId="59" applyNumberFormat="1" applyFont="1" applyFill="1" applyBorder="1" applyAlignment="1">
      <alignment horizontal="center"/>
      <protection/>
    </xf>
    <xf numFmtId="166" fontId="17" fillId="0" borderId="27" xfId="59" applyNumberFormat="1" applyFont="1" applyFill="1" applyBorder="1">
      <alignment/>
      <protection/>
    </xf>
    <xf numFmtId="164" fontId="17" fillId="0" borderId="0" xfId="59" applyFont="1" applyBorder="1" applyAlignment="1">
      <alignment/>
      <protection/>
    </xf>
    <xf numFmtId="168" fontId="31" fillId="0" borderId="73" xfId="59" applyNumberFormat="1" applyFont="1" applyFill="1" applyBorder="1" applyAlignment="1">
      <alignment horizontal="center" vertical="center"/>
      <protection/>
    </xf>
    <xf numFmtId="166" fontId="31" fillId="0" borderId="74" xfId="59" applyNumberFormat="1" applyFont="1" applyFill="1" applyBorder="1" applyAlignment="1">
      <alignment horizontal="left" vertical="center" wrapText="1"/>
      <protection/>
    </xf>
    <xf numFmtId="166" fontId="31" fillId="0" borderId="75" xfId="59" applyNumberFormat="1" applyFont="1" applyFill="1" applyBorder="1" applyAlignment="1">
      <alignment horizontal="center"/>
      <protection/>
    </xf>
    <xf numFmtId="169" fontId="31" fillId="0" borderId="76" xfId="59" applyNumberFormat="1" applyFont="1" applyFill="1" applyBorder="1" applyAlignment="1">
      <alignment horizontal="center"/>
      <protection/>
    </xf>
    <xf numFmtId="168" fontId="17" fillId="0" borderId="13" xfId="59" applyNumberFormat="1" applyFont="1" applyFill="1" applyBorder="1" applyAlignment="1">
      <alignment horizontal="center" vertical="center"/>
      <protection/>
    </xf>
    <xf numFmtId="166" fontId="17" fillId="0" borderId="13" xfId="59" applyNumberFormat="1" applyFont="1" applyFill="1" applyBorder="1" applyAlignment="1">
      <alignment horizontal="left" vertical="center" wrapText="1"/>
      <protection/>
    </xf>
    <xf numFmtId="166" fontId="17" fillId="0" borderId="13" xfId="59" applyNumberFormat="1" applyFont="1" applyFill="1" applyBorder="1" applyAlignment="1">
      <alignment horizontal="center"/>
      <protection/>
    </xf>
    <xf numFmtId="169" fontId="17" fillId="0" borderId="13" xfId="59" applyNumberFormat="1" applyFont="1" applyFill="1" applyBorder="1" applyAlignment="1">
      <alignment horizontal="center"/>
      <protection/>
    </xf>
    <xf numFmtId="168" fontId="31" fillId="0" borderId="20" xfId="59" applyNumberFormat="1" applyFont="1" applyFill="1" applyBorder="1" applyAlignment="1">
      <alignment horizontal="center" vertical="center"/>
      <protection/>
    </xf>
    <xf numFmtId="166" fontId="31" fillId="0" borderId="24" xfId="59" applyNumberFormat="1" applyFont="1" applyFill="1" applyBorder="1" applyAlignment="1">
      <alignment horizontal="left" vertical="center" wrapText="1"/>
      <protection/>
    </xf>
    <xf numFmtId="166" fontId="31" fillId="0" borderId="22" xfId="59" applyNumberFormat="1" applyFont="1" applyFill="1" applyBorder="1" applyAlignment="1">
      <alignment horizontal="center"/>
      <protection/>
    </xf>
    <xf numFmtId="169" fontId="31" fillId="0" borderId="23" xfId="59" applyNumberFormat="1" applyFont="1" applyFill="1" applyBorder="1" applyAlignment="1">
      <alignment horizontal="center"/>
      <protection/>
    </xf>
    <xf numFmtId="166" fontId="31" fillId="0" borderId="23" xfId="59" applyNumberFormat="1" applyFont="1" applyFill="1" applyBorder="1" applyAlignment="1">
      <alignment horizontal="center"/>
      <protection/>
    </xf>
    <xf numFmtId="166" fontId="17" fillId="0" borderId="29" xfId="59" applyNumberFormat="1" applyFont="1" applyFill="1" applyBorder="1" applyAlignment="1">
      <alignment horizontal="center"/>
      <protection/>
    </xf>
    <xf numFmtId="168" fontId="17" fillId="0" borderId="47" xfId="59" applyNumberFormat="1" applyFont="1" applyFill="1" applyBorder="1" applyAlignment="1">
      <alignment horizontal="center" vertical="center"/>
      <protection/>
    </xf>
    <xf numFmtId="166" fontId="17" fillId="0" borderId="47" xfId="59" applyNumberFormat="1" applyFont="1" applyFill="1" applyBorder="1" applyAlignment="1">
      <alignment horizontal="left" vertical="center" wrapText="1"/>
      <protection/>
    </xf>
    <xf numFmtId="166" fontId="17" fillId="0" borderId="47" xfId="59" applyNumberFormat="1" applyFont="1" applyFill="1" applyBorder="1" applyAlignment="1">
      <alignment horizontal="center"/>
      <protection/>
    </xf>
    <xf numFmtId="169" fontId="17" fillId="0" borderId="47" xfId="59" applyNumberFormat="1" applyFont="1" applyFill="1" applyBorder="1" applyAlignment="1">
      <alignment horizontal="center"/>
      <protection/>
    </xf>
    <xf numFmtId="166" fontId="31" fillId="0" borderId="49" xfId="59" applyNumberFormat="1" applyFont="1" applyFill="1" applyBorder="1" applyAlignment="1">
      <alignment vertical="center"/>
      <protection/>
    </xf>
    <xf numFmtId="169" fontId="31" fillId="0" borderId="77" xfId="59" applyNumberFormat="1" applyFont="1" applyFill="1" applyBorder="1" applyAlignment="1">
      <alignment horizontal="center"/>
      <protection/>
    </xf>
    <xf numFmtId="169" fontId="31" fillId="0" borderId="49" xfId="59" applyNumberFormat="1" applyFont="1" applyFill="1" applyBorder="1" applyAlignment="1">
      <alignment horizontal="center"/>
      <protection/>
    </xf>
    <xf numFmtId="164" fontId="24" fillId="0" borderId="26" xfId="59" applyFont="1" applyBorder="1" applyAlignment="1">
      <alignment horizontal="center" vertical="center" wrapText="1"/>
      <protection/>
    </xf>
    <xf numFmtId="166" fontId="24" fillId="0" borderId="39" xfId="59" applyNumberFormat="1" applyFont="1" applyFill="1" applyBorder="1" applyAlignment="1">
      <alignment vertical="center" wrapText="1"/>
      <protection/>
    </xf>
    <xf numFmtId="169" fontId="24" fillId="0" borderId="29" xfId="59" applyNumberFormat="1" applyFont="1" applyFill="1" applyBorder="1" applyAlignment="1">
      <alignment horizontal="center" vertical="center"/>
      <protection/>
    </xf>
    <xf numFmtId="164" fontId="24" fillId="0" borderId="0" xfId="59" applyFont="1" applyBorder="1">
      <alignment/>
      <protection/>
    </xf>
    <xf numFmtId="166" fontId="24" fillId="0" borderId="39" xfId="59" applyNumberFormat="1" applyFont="1" applyFill="1" applyBorder="1" applyAlignment="1">
      <alignment horizontal="left" vertical="center" wrapText="1" indent="1"/>
      <protection/>
    </xf>
    <xf numFmtId="166" fontId="17" fillId="0" borderId="35" xfId="59" applyNumberFormat="1" applyFont="1" applyFill="1" applyBorder="1" applyAlignment="1">
      <alignment horizontal="center" vertical="center"/>
      <protection/>
    </xf>
    <xf numFmtId="169" fontId="24" fillId="0" borderId="27" xfId="59" applyNumberFormat="1" applyFont="1" applyFill="1" applyBorder="1" applyAlignment="1">
      <alignment horizontal="center" vertical="center"/>
      <protection/>
    </xf>
    <xf numFmtId="169" fontId="24" fillId="0" borderId="39" xfId="59" applyNumberFormat="1" applyFont="1" applyFill="1" applyBorder="1" applyAlignment="1">
      <alignment horizontal="center" vertical="center"/>
      <protection/>
    </xf>
    <xf numFmtId="169" fontId="24" fillId="0" borderId="31" xfId="59" applyNumberFormat="1" applyFont="1" applyFill="1" applyBorder="1" applyAlignment="1">
      <alignment horizontal="center" vertical="center"/>
      <protection/>
    </xf>
    <xf numFmtId="164" fontId="17" fillId="0" borderId="26" xfId="59" applyFont="1" applyBorder="1" applyAlignment="1">
      <alignment horizontal="center" vertical="center" wrapText="1"/>
      <protection/>
    </xf>
    <xf numFmtId="166" fontId="17" fillId="0" borderId="39" xfId="59" applyNumberFormat="1" applyFont="1" applyFill="1" applyBorder="1" applyAlignment="1">
      <alignment horizontal="left" vertical="center" wrapText="1"/>
      <protection/>
    </xf>
    <xf numFmtId="164" fontId="17" fillId="0" borderId="0" xfId="0" applyFont="1" applyAlignment="1">
      <alignment wrapText="1"/>
    </xf>
    <xf numFmtId="164" fontId="24" fillId="0" borderId="47" xfId="59" applyFont="1" applyBorder="1" applyAlignment="1">
      <alignment horizontal="center" vertical="center" wrapText="1"/>
      <protection/>
    </xf>
    <xf numFmtId="166" fontId="24" fillId="0" borderId="47" xfId="59" applyNumberFormat="1" applyFont="1" applyFill="1" applyBorder="1" applyAlignment="1">
      <alignment horizontal="left" vertical="center" wrapText="1" indent="1"/>
      <protection/>
    </xf>
    <xf numFmtId="166" fontId="24" fillId="0" borderId="47" xfId="59" applyNumberFormat="1" applyFont="1" applyFill="1" applyBorder="1" applyAlignment="1">
      <alignment horizontal="center" vertical="center" wrapText="1"/>
      <protection/>
    </xf>
    <xf numFmtId="168" fontId="17" fillId="0" borderId="78" xfId="59" applyNumberFormat="1" applyFont="1" applyFill="1" applyBorder="1" applyAlignment="1">
      <alignment horizontal="center"/>
      <protection/>
    </xf>
    <xf numFmtId="166" fontId="17" fillId="0" borderId="39" xfId="59" applyNumberFormat="1" applyFont="1" applyFill="1" applyBorder="1">
      <alignment/>
      <protection/>
    </xf>
    <xf numFmtId="168" fontId="24" fillId="0" borderId="79" xfId="59" applyNumberFormat="1" applyFont="1" applyFill="1" applyBorder="1" applyAlignment="1">
      <alignment horizontal="center"/>
      <protection/>
    </xf>
    <xf numFmtId="166" fontId="24" fillId="0" borderId="10" xfId="59" applyNumberFormat="1" applyFont="1" applyFill="1" applyBorder="1" applyAlignment="1">
      <alignment horizontal="left" indent="1"/>
      <protection/>
    </xf>
    <xf numFmtId="166" fontId="24" fillId="0" borderId="30" xfId="59" applyNumberFormat="1" applyFont="1" applyFill="1" applyBorder="1" applyAlignment="1">
      <alignment horizontal="center"/>
      <protection/>
    </xf>
    <xf numFmtId="166" fontId="24" fillId="0" borderId="33" xfId="59" applyNumberFormat="1" applyFont="1" applyFill="1" applyBorder="1" applyAlignment="1">
      <alignment horizontal="right"/>
      <protection/>
    </xf>
    <xf numFmtId="168" fontId="17" fillId="0" borderId="79" xfId="59" applyNumberFormat="1" applyFont="1" applyFill="1" applyBorder="1" applyAlignment="1">
      <alignment horizontal="center"/>
      <protection/>
    </xf>
    <xf numFmtId="166" fontId="17" fillId="0" borderId="34" xfId="59" applyNumberFormat="1" applyFont="1" applyFill="1" applyBorder="1" applyAlignment="1">
      <alignment horizontal="center"/>
      <protection/>
    </xf>
    <xf numFmtId="169" fontId="37" fillId="0" borderId="33" xfId="59" applyNumberFormat="1" applyFont="1" applyFill="1" applyBorder="1" applyAlignment="1">
      <alignment horizontal="left"/>
      <protection/>
    </xf>
    <xf numFmtId="166" fontId="17" fillId="0" borderId="30" xfId="59" applyNumberFormat="1" applyFont="1" applyFill="1" applyBorder="1" applyAlignment="1">
      <alignment horizontal="center"/>
      <protection/>
    </xf>
    <xf numFmtId="166" fontId="17" fillId="0" borderId="33" xfId="59" applyNumberFormat="1" applyFont="1" applyFill="1" applyBorder="1" applyAlignment="1">
      <alignment horizontal="right"/>
      <protection/>
    </xf>
    <xf numFmtId="169" fontId="17" fillId="0" borderId="35" xfId="59" applyNumberFormat="1" applyFont="1" applyFill="1" applyBorder="1" applyAlignment="1">
      <alignment horizontal="right"/>
      <protection/>
    </xf>
    <xf numFmtId="166" fontId="17" fillId="0" borderId="33" xfId="59" applyNumberFormat="1" applyFont="1" applyFill="1" applyBorder="1" applyAlignment="1">
      <alignment horizontal="center"/>
      <protection/>
    </xf>
    <xf numFmtId="164" fontId="22" fillId="0" borderId="0" xfId="59" applyFont="1" applyFill="1" applyAlignment="1">
      <alignment horizontal="center" vertical="center"/>
      <protection/>
    </xf>
    <xf numFmtId="164" fontId="17" fillId="0" borderId="0" xfId="59" applyFont="1" applyFill="1" applyBorder="1">
      <alignment/>
      <protection/>
    </xf>
    <xf numFmtId="169" fontId="17" fillId="0" borderId="12" xfId="59" applyNumberFormat="1" applyFont="1" applyFill="1" applyBorder="1" applyAlignment="1">
      <alignment horizontal="right" vertical="center"/>
      <protection/>
    </xf>
    <xf numFmtId="169" fontId="17" fillId="0" borderId="10" xfId="59" applyNumberFormat="1" applyFont="1" applyFill="1" applyBorder="1" applyAlignment="1">
      <alignment horizontal="right" vertical="center"/>
      <protection/>
    </xf>
    <xf numFmtId="164" fontId="22" fillId="0" borderId="0" xfId="59" applyFont="1" applyAlignment="1">
      <alignment horizontal="center" vertical="center"/>
      <protection/>
    </xf>
    <xf numFmtId="168" fontId="17" fillId="0" borderId="47" xfId="59" applyNumberFormat="1" applyFont="1" applyFill="1" applyBorder="1" applyAlignment="1">
      <alignment horizontal="center"/>
      <protection/>
    </xf>
    <xf numFmtId="166" fontId="17" fillId="0" borderId="47" xfId="59" applyNumberFormat="1" applyFont="1" applyFill="1" applyBorder="1">
      <alignment/>
      <protection/>
    </xf>
    <xf numFmtId="164" fontId="17" fillId="0" borderId="0" xfId="59" applyFont="1" applyBorder="1">
      <alignment/>
      <protection/>
    </xf>
    <xf numFmtId="168" fontId="31" fillId="0" borderId="80" xfId="59" applyNumberFormat="1" applyFont="1" applyFill="1" applyBorder="1" applyAlignment="1">
      <alignment horizontal="center"/>
      <protection/>
    </xf>
    <xf numFmtId="166" fontId="31" fillId="0" borderId="49" xfId="59" applyNumberFormat="1" applyFont="1" applyFill="1" applyBorder="1">
      <alignment/>
      <protection/>
    </xf>
    <xf numFmtId="166" fontId="31" fillId="0" borderId="52" xfId="59" applyNumberFormat="1" applyFont="1" applyFill="1" applyBorder="1" applyAlignment="1">
      <alignment horizontal="center"/>
      <protection/>
    </xf>
    <xf numFmtId="166" fontId="17" fillId="0" borderId="10" xfId="59" applyNumberFormat="1" applyFont="1" applyFill="1" applyBorder="1" applyAlignment="1">
      <alignment horizontal="left" indent="1"/>
      <protection/>
    </xf>
    <xf numFmtId="169" fontId="17" fillId="0" borderId="33" xfId="59" applyNumberFormat="1" applyFont="1" applyFill="1" applyBorder="1" applyAlignment="1">
      <alignment horizontal="right"/>
      <protection/>
    </xf>
    <xf numFmtId="169" fontId="17" fillId="0" borderId="12" xfId="59" applyNumberFormat="1" applyFont="1" applyFill="1" applyBorder="1" applyAlignment="1">
      <alignment horizontal="right"/>
      <protection/>
    </xf>
    <xf numFmtId="169" fontId="17" fillId="0" borderId="10" xfId="59" applyNumberFormat="1" applyFont="1" applyFill="1" applyBorder="1" applyAlignment="1">
      <alignment horizontal="right"/>
      <protection/>
    </xf>
    <xf numFmtId="169" fontId="17" fillId="0" borderId="62" xfId="59" applyNumberFormat="1" applyFont="1" applyFill="1" applyBorder="1" applyAlignment="1">
      <alignment horizontal="right"/>
      <protection/>
    </xf>
    <xf numFmtId="167" fontId="17" fillId="0" borderId="33" xfId="59" applyNumberFormat="1" applyFont="1" applyFill="1" applyBorder="1" applyAlignment="1">
      <alignment horizontal="right"/>
      <protection/>
    </xf>
    <xf numFmtId="167" fontId="17" fillId="0" borderId="12" xfId="59" applyNumberFormat="1" applyFont="1" applyFill="1" applyBorder="1" applyAlignment="1">
      <alignment horizontal="right"/>
      <protection/>
    </xf>
    <xf numFmtId="167" fontId="17" fillId="0" borderId="10" xfId="59" applyNumberFormat="1" applyFont="1" applyFill="1" applyBorder="1" applyAlignment="1">
      <alignment horizontal="right"/>
      <protection/>
    </xf>
    <xf numFmtId="167" fontId="17" fillId="0" borderId="31" xfId="59" applyNumberFormat="1" applyFont="1" applyFill="1" applyBorder="1" applyAlignment="1">
      <alignment horizontal="right"/>
      <protection/>
    </xf>
    <xf numFmtId="169" fontId="17" fillId="0" borderId="31" xfId="59" applyNumberFormat="1" applyFont="1" applyFill="1" applyBorder="1" applyAlignment="1">
      <alignment horizontal="right"/>
      <protection/>
    </xf>
    <xf numFmtId="167" fontId="17" fillId="0" borderId="81" xfId="59" applyNumberFormat="1" applyFont="1" applyFill="1" applyBorder="1" applyAlignment="1">
      <alignment horizontal="right"/>
      <protection/>
    </xf>
    <xf numFmtId="169" fontId="17" fillId="0" borderId="34" xfId="59" applyNumberFormat="1" applyFont="1" applyFill="1" applyBorder="1" applyAlignment="1">
      <alignment horizontal="right"/>
      <protection/>
    </xf>
    <xf numFmtId="169" fontId="17" fillId="0" borderId="11" xfId="59" applyNumberFormat="1" applyFont="1" applyFill="1" applyBorder="1" applyAlignment="1">
      <alignment horizontal="right"/>
      <protection/>
    </xf>
    <xf numFmtId="167" fontId="17" fillId="0" borderId="35" xfId="59" applyNumberFormat="1" applyFont="1" applyFill="1" applyBorder="1" applyAlignment="1">
      <alignment horizontal="right"/>
      <protection/>
    </xf>
    <xf numFmtId="166" fontId="17" fillId="0" borderId="39" xfId="59" applyNumberFormat="1" applyFont="1" applyFill="1" applyBorder="1" applyAlignment="1">
      <alignment/>
      <protection/>
    </xf>
    <xf numFmtId="166" fontId="17" fillId="0" borderId="39" xfId="59" applyNumberFormat="1" applyFont="1" applyFill="1" applyBorder="1" applyAlignment="1">
      <alignment horizontal="left" indent="1"/>
      <protection/>
    </xf>
    <xf numFmtId="166" fontId="17" fillId="0" borderId="39" xfId="59" applyNumberFormat="1" applyFont="1" applyFill="1" applyBorder="1" applyAlignment="1">
      <alignment horizontal="left" wrapText="1" indent="1"/>
      <protection/>
    </xf>
    <xf numFmtId="166" fontId="17" fillId="0" borderId="11" xfId="59" applyNumberFormat="1" applyFont="1" applyFill="1" applyBorder="1" applyAlignment="1">
      <alignment horizontal="center" vertical="center"/>
      <protection/>
    </xf>
    <xf numFmtId="166" fontId="17" fillId="0" borderId="39" xfId="59" applyNumberFormat="1" applyFont="1" applyFill="1" applyBorder="1" applyAlignment="1">
      <alignment horizontal="left" vertical="center" wrapText="1" indent="1"/>
      <protection/>
    </xf>
    <xf numFmtId="168" fontId="17" fillId="0" borderId="82" xfId="59" applyNumberFormat="1" applyFont="1" applyFill="1" applyBorder="1" applyAlignment="1">
      <alignment horizontal="center"/>
      <protection/>
    </xf>
    <xf numFmtId="166" fontId="17" fillId="0" borderId="83" xfId="59" applyNumberFormat="1" applyFont="1" applyFill="1" applyBorder="1" applyAlignment="1">
      <alignment horizontal="left" vertical="center" wrapText="1" indent="1"/>
      <protection/>
    </xf>
    <xf numFmtId="166" fontId="17" fillId="0" borderId="84" xfId="59" applyNumberFormat="1" applyFont="1" applyFill="1" applyBorder="1" applyAlignment="1">
      <alignment horizontal="center" vertical="center"/>
      <protection/>
    </xf>
    <xf numFmtId="167" fontId="17" fillId="0" borderId="85" xfId="59" applyNumberFormat="1" applyFont="1" applyFill="1" applyBorder="1" applyAlignment="1">
      <alignment horizontal="right"/>
      <protection/>
    </xf>
    <xf numFmtId="167" fontId="17" fillId="0" borderId="86" xfId="59" applyNumberFormat="1" applyFont="1" applyFill="1" applyBorder="1" applyAlignment="1">
      <alignment horizontal="right"/>
      <protection/>
    </xf>
    <xf numFmtId="167" fontId="17" fillId="0" borderId="83" xfId="59" applyNumberFormat="1" applyFont="1" applyFill="1" applyBorder="1" applyAlignment="1">
      <alignment horizontal="right"/>
      <protection/>
    </xf>
    <xf numFmtId="167" fontId="17" fillId="0" borderId="87" xfId="59" applyNumberFormat="1" applyFont="1" applyFill="1" applyBorder="1" applyAlignment="1">
      <alignment horizontal="right"/>
      <protection/>
    </xf>
    <xf numFmtId="168" fontId="17" fillId="0" borderId="41" xfId="59" applyNumberFormat="1" applyFont="1" applyFill="1" applyBorder="1" applyAlignment="1">
      <alignment horizontal="center"/>
      <protection/>
    </xf>
    <xf numFmtId="166" fontId="17" fillId="0" borderId="42" xfId="59" applyNumberFormat="1" applyFont="1" applyFill="1" applyBorder="1">
      <alignment/>
      <protection/>
    </xf>
    <xf numFmtId="166" fontId="17" fillId="0" borderId="46" xfId="59" applyNumberFormat="1" applyFont="1" applyFill="1" applyBorder="1" applyAlignment="1">
      <alignment horizontal="center"/>
      <protection/>
    </xf>
    <xf numFmtId="169" fontId="17" fillId="0" borderId="44" xfId="59" applyNumberFormat="1" applyFont="1" applyFill="1" applyBorder="1" applyAlignment="1">
      <alignment horizontal="center"/>
      <protection/>
    </xf>
    <xf numFmtId="169" fontId="17" fillId="0" borderId="45" xfId="59" applyNumberFormat="1" applyFont="1" applyFill="1" applyBorder="1" applyAlignment="1">
      <alignment horizontal="center"/>
      <protection/>
    </xf>
    <xf numFmtId="169" fontId="17" fillId="0" borderId="42" xfId="59" applyNumberFormat="1" applyFont="1" applyFill="1" applyBorder="1" applyAlignment="1">
      <alignment horizontal="center"/>
      <protection/>
    </xf>
    <xf numFmtId="169" fontId="17" fillId="0" borderId="46" xfId="59" applyNumberFormat="1" applyFont="1" applyFill="1" applyBorder="1" applyAlignment="1">
      <alignment horizontal="center"/>
      <protection/>
    </xf>
    <xf numFmtId="168" fontId="17" fillId="0" borderId="0" xfId="59" applyNumberFormat="1" applyFont="1" applyFill="1" applyBorder="1" applyAlignment="1">
      <alignment horizontal="center" vertical="center"/>
      <protection/>
    </xf>
    <xf numFmtId="164" fontId="17" fillId="0" borderId="0" xfId="59" applyFont="1" applyBorder="1" applyAlignment="1">
      <alignment horizontal="left" vertical="center" wrapText="1"/>
      <protection/>
    </xf>
    <xf numFmtId="164" fontId="17" fillId="0" borderId="0" xfId="59" applyFont="1" applyBorder="1" applyAlignment="1">
      <alignment horizontal="center" vertical="center" wrapText="1"/>
      <protection/>
    </xf>
    <xf numFmtId="164" fontId="17" fillId="0" borderId="0" xfId="59" applyFont="1" applyFill="1" applyBorder="1" applyAlignment="1">
      <alignment horizontal="center"/>
      <protection/>
    </xf>
    <xf numFmtId="168" fontId="17" fillId="0" borderId="20" xfId="59" applyNumberFormat="1" applyFont="1" applyFill="1" applyBorder="1" applyAlignment="1">
      <alignment horizontal="center" vertical="center"/>
      <protection/>
    </xf>
    <xf numFmtId="166" fontId="17" fillId="0" borderId="24" xfId="59" applyNumberFormat="1" applyFont="1" applyFill="1" applyBorder="1" applyAlignment="1">
      <alignment horizontal="left" vertical="center" wrapText="1"/>
      <protection/>
    </xf>
    <xf numFmtId="166" fontId="17" fillId="0" borderId="88" xfId="59" applyNumberFormat="1" applyFont="1" applyFill="1" applyBorder="1" applyAlignment="1">
      <alignment horizontal="center"/>
      <protection/>
    </xf>
    <xf numFmtId="169" fontId="17" fillId="0" borderId="23" xfId="59" applyNumberFormat="1" applyFont="1" applyFill="1" applyBorder="1" applyAlignment="1">
      <alignment horizontal="center"/>
      <protection/>
    </xf>
    <xf numFmtId="169" fontId="17" fillId="0" borderId="89" xfId="59" applyNumberFormat="1" applyFont="1" applyFill="1" applyBorder="1" applyAlignment="1">
      <alignment horizontal="center"/>
      <protection/>
    </xf>
    <xf numFmtId="169" fontId="17" fillId="0" borderId="22" xfId="59" applyNumberFormat="1" applyFont="1" applyFill="1" applyBorder="1" applyAlignment="1">
      <alignment horizontal="center"/>
      <protection/>
    </xf>
    <xf numFmtId="169" fontId="17" fillId="0" borderId="25" xfId="59" applyNumberFormat="1" applyFont="1" applyFill="1" applyBorder="1" applyAlignment="1">
      <alignment horizontal="center"/>
      <protection/>
    </xf>
    <xf numFmtId="168" fontId="17" fillId="0" borderId="10" xfId="59" applyNumberFormat="1" applyFont="1" applyFill="1" applyBorder="1" applyAlignment="1">
      <alignment horizontal="center" vertical="center"/>
      <protection/>
    </xf>
    <xf numFmtId="166" fontId="17" fillId="0" borderId="10" xfId="59" applyNumberFormat="1" applyFont="1" applyFill="1" applyBorder="1" applyAlignment="1">
      <alignment horizontal="left" vertical="center" wrapText="1"/>
      <protection/>
    </xf>
    <xf numFmtId="166" fontId="17" fillId="0" borderId="62" xfId="59" applyNumberFormat="1" applyFont="1" applyFill="1" applyBorder="1" applyAlignment="1">
      <alignment horizontal="center" vertical="center"/>
      <protection/>
    </xf>
    <xf numFmtId="169" fontId="17" fillId="0" borderId="90" xfId="59" applyNumberFormat="1" applyFont="1" applyFill="1" applyBorder="1" applyAlignment="1">
      <alignment horizontal="center"/>
      <protection/>
    </xf>
    <xf numFmtId="166" fontId="17" fillId="0" borderId="31" xfId="59" applyNumberFormat="1" applyFont="1" applyFill="1" applyBorder="1" applyAlignment="1">
      <alignment horizontal="center" vertical="center"/>
      <protection/>
    </xf>
    <xf numFmtId="166" fontId="17" fillId="0" borderId="45" xfId="59" applyNumberFormat="1" applyFont="1" applyFill="1" applyBorder="1">
      <alignment/>
      <protection/>
    </xf>
    <xf numFmtId="166" fontId="17" fillId="0" borderId="43" xfId="59" applyNumberFormat="1" applyFont="1" applyFill="1" applyBorder="1" applyAlignment="1">
      <alignment horizontal="center"/>
      <protection/>
    </xf>
    <xf numFmtId="166" fontId="17" fillId="0" borderId="44" xfId="59" applyNumberFormat="1" applyFont="1" applyFill="1" applyBorder="1" applyAlignment="1">
      <alignment horizontal="center"/>
      <protection/>
    </xf>
    <xf numFmtId="168" fontId="17" fillId="0" borderId="0" xfId="59" applyNumberFormat="1" applyFont="1">
      <alignment/>
      <protection/>
    </xf>
    <xf numFmtId="168" fontId="31" fillId="0" borderId="0" xfId="59" applyNumberFormat="1" applyFont="1" applyFill="1">
      <alignment/>
      <protection/>
    </xf>
    <xf numFmtId="168" fontId="17" fillId="0" borderId="0" xfId="59" applyNumberFormat="1" applyFont="1" applyFill="1" applyBorder="1" applyAlignment="1">
      <alignment/>
      <protection/>
    </xf>
    <xf numFmtId="168" fontId="17" fillId="0" borderId="0" xfId="59" applyNumberFormat="1" applyFont="1" applyFill="1" applyBorder="1" applyAlignment="1">
      <alignment wrapText="1"/>
      <protection/>
    </xf>
    <xf numFmtId="168" fontId="17" fillId="0" borderId="0" xfId="59" applyNumberFormat="1" applyFont="1" applyFill="1" applyBorder="1" applyAlignment="1">
      <alignment horizontal="left" vertical="center" wrapText="1"/>
      <protection/>
    </xf>
    <xf numFmtId="164" fontId="17" fillId="0" borderId="0" xfId="59" applyNumberFormat="1" applyFont="1" applyFill="1" applyBorder="1" applyAlignment="1">
      <alignment horizontal="left" wrapText="1"/>
      <protection/>
    </xf>
    <xf numFmtId="164" fontId="31" fillId="0" borderId="0" xfId="59" applyNumberFormat="1" applyFont="1" applyFill="1" applyAlignment="1">
      <alignment/>
      <protection/>
    </xf>
    <xf numFmtId="168" fontId="17" fillId="0" borderId="0" xfId="59" applyNumberFormat="1" applyFont="1" applyFill="1" applyBorder="1" applyAlignment="1">
      <alignment horizontal="left" wrapText="1"/>
      <protection/>
    </xf>
    <xf numFmtId="168" fontId="17" fillId="0" borderId="0" xfId="59" applyNumberFormat="1" applyFont="1" applyFill="1" applyAlignment="1">
      <alignment horizontal="left" wrapText="1"/>
      <protection/>
    </xf>
    <xf numFmtId="164" fontId="41" fillId="0" borderId="0" xfId="0" applyFont="1" applyBorder="1" applyAlignment="1">
      <alignment horizontal="left" wrapText="1"/>
    </xf>
    <xf numFmtId="164" fontId="42" fillId="0" borderId="0" xfId="0" applyFont="1" applyAlignment="1">
      <alignment wrapText="1"/>
    </xf>
    <xf numFmtId="164" fontId="42" fillId="0" borderId="0" xfId="0" applyFont="1" applyAlignment="1">
      <alignment horizontal="left" wrapText="1"/>
    </xf>
    <xf numFmtId="168" fontId="17" fillId="0" borderId="0" xfId="59" applyNumberFormat="1" applyFont="1" applyFill="1" applyAlignment="1">
      <alignment/>
      <protection/>
    </xf>
    <xf numFmtId="168" fontId="17" fillId="0" borderId="0" xfId="59" applyNumberFormat="1" applyFont="1" applyFill="1">
      <alignment/>
      <protection/>
    </xf>
    <xf numFmtId="164" fontId="22" fillId="0" borderId="0" xfId="59" applyFont="1" applyFill="1" applyBorder="1">
      <alignment/>
      <protection/>
    </xf>
    <xf numFmtId="164" fontId="28" fillId="0" borderId="0" xfId="0" applyFont="1" applyBorder="1" applyAlignment="1">
      <alignment/>
    </xf>
    <xf numFmtId="164" fontId="28" fillId="0" borderId="30" xfId="0" applyFont="1" applyBorder="1" applyAlignment="1">
      <alignment/>
    </xf>
    <xf numFmtId="164" fontId="41" fillId="0" borderId="0" xfId="0" applyFont="1" applyBorder="1" applyAlignment="1">
      <alignment/>
    </xf>
    <xf numFmtId="164" fontId="41" fillId="0" borderId="91" xfId="0" applyFont="1" applyBorder="1" applyAlignment="1">
      <alignment horizontal="center"/>
    </xf>
  </cellXfs>
  <cellStyles count="60">
    <cellStyle name="Normal" xfId="0"/>
    <cellStyle name="Comma" xfId="15"/>
    <cellStyle name="Comma [0]" xfId="16"/>
    <cellStyle name="Currency" xfId="17"/>
    <cellStyle name="Currency [0]" xfId="18"/>
    <cellStyle name="Percent" xfId="19"/>
    <cellStyle name="Hyperlink" xfId="20"/>
    <cellStyle name="20% - Accent1" xfId="21"/>
    <cellStyle name="20% - Accent2" xfId="22"/>
    <cellStyle name="20% - Accent3" xfId="23"/>
    <cellStyle name="20% - Accent4" xfId="24"/>
    <cellStyle name="20% - Accent5" xfId="25"/>
    <cellStyle name="20% - Accent6" xfId="26"/>
    <cellStyle name="40% - Accent1" xfId="27"/>
    <cellStyle name="40% - Accent2" xfId="28"/>
    <cellStyle name="40% - Accent3" xfId="29"/>
    <cellStyle name="40% - Accent4" xfId="30"/>
    <cellStyle name="40% - Accent5" xfId="31"/>
    <cellStyle name="40% - Accent6" xfId="32"/>
    <cellStyle name="60% - Accent1" xfId="33"/>
    <cellStyle name="60% - Accent2" xfId="34"/>
    <cellStyle name="60% - Accent3" xfId="35"/>
    <cellStyle name="60% - Accent4" xfId="36"/>
    <cellStyle name="60% - Accent5" xfId="37"/>
    <cellStyle name="60% - Accent6" xfId="38"/>
    <cellStyle name="Accent1" xfId="39"/>
    <cellStyle name="Accent2" xfId="40"/>
    <cellStyle name="Accent3" xfId="41"/>
    <cellStyle name="Accent4" xfId="42"/>
    <cellStyle name="Accent5" xfId="43"/>
    <cellStyle name="Accent6" xfId="44"/>
    <cellStyle name="Bad" xfId="45"/>
    <cellStyle name="Calculation" xfId="46"/>
    <cellStyle name="Check Cel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10" xfId="57"/>
    <cellStyle name="Normal 10 2" xfId="58"/>
    <cellStyle name="Normal 2" xfId="59"/>
    <cellStyle name="Normal 2 2" xfId="60"/>
    <cellStyle name="Normal 9" xfId="61"/>
    <cellStyle name="Normal_ TP " xfId="62"/>
    <cellStyle name="Normal_6 A sil ukio rodikl forma S" xfId="63"/>
    <cellStyle name="Normal_Kainos skaiciavimai_Kvedarna_2007" xfId="64"/>
    <cellStyle name="Normal_Molėtų šil verslo rod.suvestinė" xfId="65"/>
    <cellStyle name="Normal_Sheet1" xfId="66"/>
    <cellStyle name="Normal_Sheet7" xfId="67"/>
    <cellStyle name="Normal_Sheet7 2" xfId="68"/>
    <cellStyle name="Note" xfId="69"/>
    <cellStyle name="Output" xfId="70"/>
    <cellStyle name="Title" xfId="71"/>
    <cellStyle name="Total" xfId="72"/>
    <cellStyle name="Warning Text" xfId="73"/>
  </cellStyles>
  <dxfs count="2">
    <dxf>
      <font>
        <b val="0"/>
        <sz val="11"/>
        <color rgb="FF000000"/>
      </font>
      <fill>
        <patternFill patternType="none">
          <fgColor indexed="64"/>
          <bgColor indexed="65"/>
        </patternFill>
      </fill>
      <border/>
    </dxf>
    <dxf>
      <font>
        <b val="0"/>
        <sz val="11"/>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urbanaviciene@sirvintusiluma.lt" TargetMode="External" /><Relationship Id="rId2" Type="http://schemas.openxmlformats.org/officeDocument/2006/relationships/hyperlink" Target="mailto:siluma@sirvintusiluma.lt" TargetMode="External" /></Relationships>
</file>

<file path=xl/worksheets/sheet1.xml><?xml version="1.0" encoding="utf-8"?>
<worksheet xmlns="http://schemas.openxmlformats.org/spreadsheetml/2006/main" xmlns:r="http://schemas.openxmlformats.org/officeDocument/2006/relationships">
  <dimension ref="A1:T210"/>
  <sheetViews>
    <sheetView tabSelected="1" workbookViewId="0" topLeftCell="A1">
      <selection activeCell="F1" sqref="F1"/>
    </sheetView>
  </sheetViews>
  <sheetFormatPr defaultColWidth="9.140625" defaultRowHeight="15"/>
  <cols>
    <col min="1" max="1" width="9.140625" style="1" customWidth="1"/>
    <col min="2" max="2" width="50.140625" style="1" customWidth="1"/>
    <col min="3" max="3" width="12.421875" style="2" customWidth="1"/>
    <col min="4" max="4" width="12.140625" style="1" customWidth="1"/>
    <col min="5" max="7" width="11.57421875" style="1" customWidth="1"/>
    <col min="8" max="253" width="9.140625" style="1" customWidth="1"/>
    <col min="254" max="254" width="39.7109375" style="1" customWidth="1"/>
    <col min="255" max="255" width="11.8515625" style="1" customWidth="1"/>
    <col min="256" max="16384" width="11.00390625" style="1" customWidth="1"/>
  </cols>
  <sheetData>
    <row r="1" ht="15.75">
      <c r="H1" s="3" t="s">
        <v>0</v>
      </c>
    </row>
    <row r="2" ht="15.75">
      <c r="H2" s="3" t="s">
        <v>1</v>
      </c>
    </row>
    <row r="3" spans="6:8" ht="15.75">
      <c r="F3" s="4"/>
      <c r="H3" s="5" t="s">
        <v>2</v>
      </c>
    </row>
    <row r="4" spans="6:7" ht="15.75">
      <c r="F4" s="4"/>
      <c r="G4" s="5"/>
    </row>
    <row r="5" spans="2:16" s="6" customFormat="1" ht="15.75" customHeight="1">
      <c r="B5" s="7" t="s">
        <v>3</v>
      </c>
      <c r="C5" s="8"/>
      <c r="D5" s="8"/>
      <c r="E5" s="9" t="s">
        <v>4</v>
      </c>
      <c r="F5" s="9"/>
      <c r="G5" s="8"/>
      <c r="H5" s="8"/>
      <c r="I5" s="10"/>
      <c r="J5" s="10"/>
      <c r="K5" s="10"/>
      <c r="L5" s="10"/>
      <c r="M5" s="11"/>
      <c r="N5" s="11"/>
      <c r="O5" s="11"/>
      <c r="P5" s="5"/>
    </row>
    <row r="6" spans="2:16" s="6" customFormat="1" ht="15.75">
      <c r="B6" s="7" t="s">
        <v>5</v>
      </c>
      <c r="C6" s="8" t="s">
        <v>6</v>
      </c>
      <c r="D6" s="8"/>
      <c r="E6" s="9"/>
      <c r="F6" s="9"/>
      <c r="G6" s="8"/>
      <c r="H6" s="8"/>
      <c r="I6" s="10"/>
      <c r="J6" s="10"/>
      <c r="K6" s="10"/>
      <c r="L6" s="10"/>
      <c r="M6" s="11"/>
      <c r="N6" s="11"/>
      <c r="O6" s="11"/>
      <c r="P6" s="5"/>
    </row>
    <row r="7" spans="2:16" s="6" customFormat="1" ht="15.75">
      <c r="B7" s="12" t="s">
        <v>7</v>
      </c>
      <c r="C7" s="8">
        <v>278312850</v>
      </c>
      <c r="D7" s="8"/>
      <c r="E7" s="7" t="s">
        <v>8</v>
      </c>
      <c r="F7" s="7"/>
      <c r="G7" s="8" t="s">
        <v>9</v>
      </c>
      <c r="H7" s="8"/>
      <c r="I7" s="10"/>
      <c r="J7" s="10"/>
      <c r="K7" s="10"/>
      <c r="L7" s="10"/>
      <c r="M7" s="11"/>
      <c r="N7" s="11"/>
      <c r="O7" s="11"/>
      <c r="P7" s="5"/>
    </row>
    <row r="8" spans="2:16" s="6" customFormat="1" ht="15.75">
      <c r="B8" s="7" t="s">
        <v>10</v>
      </c>
      <c r="C8" s="8" t="s">
        <v>11</v>
      </c>
      <c r="D8" s="8"/>
      <c r="E8" s="13" t="s">
        <v>12</v>
      </c>
      <c r="F8" s="14"/>
      <c r="G8" s="8" t="s">
        <v>13</v>
      </c>
      <c r="H8" s="8"/>
      <c r="I8" s="10"/>
      <c r="J8" s="10"/>
      <c r="K8" s="10"/>
      <c r="L8" s="10"/>
      <c r="M8" s="11"/>
      <c r="N8" s="11"/>
      <c r="O8" s="11"/>
      <c r="P8" s="5"/>
    </row>
    <row r="9" spans="2:16" s="6" customFormat="1" ht="15.75">
      <c r="B9" s="7" t="s">
        <v>14</v>
      </c>
      <c r="C9" s="8" t="s">
        <v>15</v>
      </c>
      <c r="D9" s="8"/>
      <c r="E9" s="13" t="s">
        <v>14</v>
      </c>
      <c r="F9" s="14"/>
      <c r="G9" s="8" t="s">
        <v>16</v>
      </c>
      <c r="H9" s="8"/>
      <c r="I9" s="10"/>
      <c r="J9" s="10"/>
      <c r="K9" s="10"/>
      <c r="L9" s="10"/>
      <c r="M9" s="11"/>
      <c r="N9" s="11"/>
      <c r="O9" s="11"/>
      <c r="P9" s="5"/>
    </row>
    <row r="10" spans="2:16" s="6" customFormat="1" ht="15.75">
      <c r="B10" s="12" t="s">
        <v>17</v>
      </c>
      <c r="C10" s="8" t="s">
        <v>18</v>
      </c>
      <c r="D10" s="8"/>
      <c r="E10" s="13" t="s">
        <v>17</v>
      </c>
      <c r="F10" s="14"/>
      <c r="G10" s="8" t="s">
        <v>18</v>
      </c>
      <c r="H10" s="8"/>
      <c r="I10" s="10"/>
      <c r="J10" s="10"/>
      <c r="K10" s="10"/>
      <c r="L10" s="10"/>
      <c r="M10" s="11"/>
      <c r="N10" s="11"/>
      <c r="O10" s="11"/>
      <c r="P10" s="5"/>
    </row>
    <row r="11" spans="2:16" s="6" customFormat="1" ht="15.75">
      <c r="B11" s="7" t="s">
        <v>19</v>
      </c>
      <c r="C11" s="8"/>
      <c r="D11" s="8"/>
      <c r="E11" s="13" t="s">
        <v>20</v>
      </c>
      <c r="F11" s="14"/>
      <c r="G11" s="15" t="s">
        <v>21</v>
      </c>
      <c r="H11" s="15"/>
      <c r="I11" s="10"/>
      <c r="J11" s="10"/>
      <c r="K11" s="10"/>
      <c r="L11" s="10"/>
      <c r="M11" s="11"/>
      <c r="N11" s="11"/>
      <c r="O11" s="11"/>
      <c r="P11" s="5"/>
    </row>
    <row r="12" spans="2:16" s="6" customFormat="1" ht="15.75">
      <c r="B12" s="7" t="s">
        <v>20</v>
      </c>
      <c r="C12" s="15" t="s">
        <v>22</v>
      </c>
      <c r="D12" s="15"/>
      <c r="E12" s="8"/>
      <c r="F12" s="8"/>
      <c r="G12" s="8"/>
      <c r="H12" s="8"/>
      <c r="I12" s="10"/>
      <c r="J12" s="10"/>
      <c r="K12" s="10"/>
      <c r="L12" s="10"/>
      <c r="M12" s="11"/>
      <c r="N12" s="11"/>
      <c r="O12" s="11"/>
      <c r="P12" s="5"/>
    </row>
    <row r="13" spans="1:14" ht="12.75">
      <c r="A13" s="16"/>
      <c r="B13" s="16"/>
      <c r="C13" s="16"/>
      <c r="D13" s="16"/>
      <c r="E13" s="16"/>
      <c r="F13" s="16"/>
      <c r="G13" s="16"/>
      <c r="H13" s="16"/>
      <c r="I13" s="16"/>
      <c r="J13" s="16"/>
      <c r="K13" s="16"/>
      <c r="L13" s="16"/>
      <c r="M13" s="16"/>
      <c r="N13" s="16"/>
    </row>
    <row r="14" spans="1:7" ht="14.25">
      <c r="A14" s="17" t="s">
        <v>23</v>
      </c>
      <c r="B14" s="17"/>
      <c r="C14" s="17"/>
      <c r="D14" s="17"/>
      <c r="E14" s="17"/>
      <c r="F14" s="17"/>
      <c r="G14" s="17"/>
    </row>
    <row r="15" spans="1:14" ht="15">
      <c r="A15" s="18">
        <v>41682</v>
      </c>
      <c r="B15" s="18"/>
      <c r="C15" s="18"/>
      <c r="D15" s="18"/>
      <c r="E15" s="18"/>
      <c r="F15" s="18"/>
      <c r="G15" s="18"/>
      <c r="H15" s="19"/>
      <c r="I15" s="19"/>
      <c r="J15" s="19"/>
      <c r="K15" s="19"/>
      <c r="L15" s="19"/>
      <c r="M15" s="19"/>
      <c r="N15" s="19"/>
    </row>
    <row r="16" spans="1:14" ht="15">
      <c r="A16" s="20" t="s">
        <v>24</v>
      </c>
      <c r="B16" s="20"/>
      <c r="C16" s="20"/>
      <c r="D16" s="20"/>
      <c r="E16" s="20"/>
      <c r="F16" s="20"/>
      <c r="G16" s="20"/>
      <c r="H16" s="19"/>
      <c r="I16" s="19"/>
      <c r="J16" s="19"/>
      <c r="K16" s="19"/>
      <c r="L16" s="19"/>
      <c r="M16" s="19"/>
      <c r="N16" s="19"/>
    </row>
    <row r="17" spans="1:14" ht="15">
      <c r="A17" s="21"/>
      <c r="B17" s="21"/>
      <c r="C17" s="21"/>
      <c r="D17" s="21"/>
      <c r="E17" s="21"/>
      <c r="F17" s="21"/>
      <c r="G17" s="21"/>
      <c r="H17" s="19"/>
      <c r="I17" s="19"/>
      <c r="J17" s="19"/>
      <c r="K17" s="19"/>
      <c r="L17" s="19"/>
      <c r="M17" s="19"/>
      <c r="N17" s="19"/>
    </row>
    <row r="18" spans="1:14" ht="15.75">
      <c r="A18" s="22" t="s">
        <v>25</v>
      </c>
      <c r="B18" s="21"/>
      <c r="C18" s="21"/>
      <c r="D18" s="21"/>
      <c r="E18" s="21"/>
      <c r="F18" s="21"/>
      <c r="G18" s="21"/>
      <c r="H18" s="19"/>
      <c r="I18" s="19"/>
      <c r="J18" s="19"/>
      <c r="K18" s="19"/>
      <c r="L18" s="19"/>
      <c r="M18" s="19"/>
      <c r="N18" s="19"/>
    </row>
    <row r="19" spans="1:14" ht="15">
      <c r="A19" s="22" t="s">
        <v>26</v>
      </c>
      <c r="B19" s="21"/>
      <c r="C19" s="21"/>
      <c r="D19" s="21"/>
      <c r="E19" s="21"/>
      <c r="F19" s="21"/>
      <c r="G19" s="21"/>
      <c r="H19" s="19"/>
      <c r="I19" s="19"/>
      <c r="J19" s="19"/>
      <c r="K19" s="19"/>
      <c r="L19" s="19"/>
      <c r="M19" s="19"/>
      <c r="N19" s="19"/>
    </row>
    <row r="20" spans="1:7" ht="16.5">
      <c r="A20" s="23" t="s">
        <v>27</v>
      </c>
      <c r="B20" s="24"/>
      <c r="C20" s="25"/>
      <c r="D20" s="25"/>
      <c r="E20" s="25"/>
      <c r="F20" s="25"/>
      <c r="G20" s="25"/>
    </row>
    <row r="21" spans="1:14" s="33" customFormat="1" ht="13.5">
      <c r="A21" s="26" t="s">
        <v>28</v>
      </c>
      <c r="B21" s="27" t="s">
        <v>29</v>
      </c>
      <c r="C21" s="28" t="s">
        <v>30</v>
      </c>
      <c r="D21" s="29" t="s">
        <v>31</v>
      </c>
      <c r="E21" s="30" t="s">
        <v>32</v>
      </c>
      <c r="F21" s="31" t="s">
        <v>33</v>
      </c>
      <c r="G21" s="32" t="s">
        <v>34</v>
      </c>
      <c r="H21" s="1"/>
      <c r="I21" s="1"/>
      <c r="J21" s="1"/>
      <c r="K21" s="1"/>
      <c r="L21" s="1"/>
      <c r="M21" s="1"/>
      <c r="N21" s="1"/>
    </row>
    <row r="22" spans="1:14" s="33" customFormat="1" ht="9" customHeight="1">
      <c r="A22" s="34">
        <v>1</v>
      </c>
      <c r="B22" s="35">
        <v>2</v>
      </c>
      <c r="C22" s="36">
        <v>3</v>
      </c>
      <c r="D22" s="37">
        <v>4</v>
      </c>
      <c r="E22" s="38">
        <v>5</v>
      </c>
      <c r="F22" s="39">
        <v>6</v>
      </c>
      <c r="G22" s="40">
        <v>7</v>
      </c>
      <c r="H22" s="1"/>
      <c r="I22" s="1"/>
      <c r="J22" s="1"/>
      <c r="K22" s="1"/>
      <c r="L22" s="1"/>
      <c r="M22" s="1"/>
      <c r="N22" s="1"/>
    </row>
    <row r="23" spans="1:14" s="33" customFormat="1" ht="12.75">
      <c r="A23" s="41" t="s">
        <v>35</v>
      </c>
      <c r="B23" s="42" t="s">
        <v>36</v>
      </c>
      <c r="C23" s="43" t="s">
        <v>37</v>
      </c>
      <c r="D23" s="44">
        <v>29.1</v>
      </c>
      <c r="E23" s="45">
        <v>29.1</v>
      </c>
      <c r="F23" s="46"/>
      <c r="G23" s="47"/>
      <c r="H23" s="1"/>
      <c r="I23" s="1"/>
      <c r="J23" s="1"/>
      <c r="K23" s="1"/>
      <c r="L23" s="1"/>
      <c r="M23" s="1"/>
      <c r="N23" s="1"/>
    </row>
    <row r="24" spans="1:14" s="55" customFormat="1" ht="15">
      <c r="A24" s="48" t="s">
        <v>38</v>
      </c>
      <c r="B24" s="49" t="s">
        <v>39</v>
      </c>
      <c r="C24" s="50" t="s">
        <v>37</v>
      </c>
      <c r="D24" s="51">
        <v>29.1</v>
      </c>
      <c r="E24" s="52">
        <v>29.1</v>
      </c>
      <c r="F24" s="53"/>
      <c r="G24" s="54"/>
      <c r="H24" s="33"/>
      <c r="I24" s="33"/>
      <c r="J24" s="33"/>
      <c r="K24" s="33"/>
      <c r="L24" s="33"/>
      <c r="M24" s="33"/>
      <c r="N24" s="33"/>
    </row>
    <row r="25" spans="1:14" s="56" customFormat="1" ht="12.75">
      <c r="A25" s="48" t="s">
        <v>40</v>
      </c>
      <c r="B25" s="49" t="s">
        <v>41</v>
      </c>
      <c r="C25" s="50" t="s">
        <v>37</v>
      </c>
      <c r="D25" s="51"/>
      <c r="E25" s="52"/>
      <c r="F25" s="53"/>
      <c r="G25" s="54"/>
      <c r="H25" s="33"/>
      <c r="I25" s="33"/>
      <c r="J25" s="33"/>
      <c r="K25" s="33"/>
      <c r="L25" s="33"/>
      <c r="M25" s="33"/>
      <c r="N25" s="33"/>
    </row>
    <row r="26" spans="1:14" ht="12.75">
      <c r="A26" s="48" t="s">
        <v>42</v>
      </c>
      <c r="B26" s="49" t="s">
        <v>43</v>
      </c>
      <c r="C26" s="50" t="s">
        <v>37</v>
      </c>
      <c r="D26" s="51"/>
      <c r="E26" s="52"/>
      <c r="F26" s="53"/>
      <c r="G26" s="54"/>
      <c r="H26" s="33"/>
      <c r="I26" s="33"/>
      <c r="J26" s="33"/>
      <c r="K26" s="33"/>
      <c r="L26" s="33"/>
      <c r="M26" s="33"/>
      <c r="N26" s="33"/>
    </row>
    <row r="27" spans="1:14" ht="15">
      <c r="A27" s="57" t="s">
        <v>44</v>
      </c>
      <c r="B27" s="58" t="s">
        <v>45</v>
      </c>
      <c r="C27" s="59" t="s">
        <v>37</v>
      </c>
      <c r="D27" s="60"/>
      <c r="E27" s="52"/>
      <c r="F27" s="61"/>
      <c r="G27" s="62"/>
      <c r="H27" s="55"/>
      <c r="I27" s="55"/>
      <c r="J27" s="55"/>
      <c r="K27" s="55"/>
      <c r="L27" s="55"/>
      <c r="M27" s="55"/>
      <c r="N27" s="55"/>
    </row>
    <row r="28" spans="1:14" s="55" customFormat="1" ht="15">
      <c r="A28" s="63" t="s">
        <v>46</v>
      </c>
      <c r="B28" s="64" t="s">
        <v>47</v>
      </c>
      <c r="C28" s="65" t="s">
        <v>37</v>
      </c>
      <c r="D28" s="66">
        <v>0.1</v>
      </c>
      <c r="E28" s="67">
        <v>0.1</v>
      </c>
      <c r="F28" s="68"/>
      <c r="G28" s="69"/>
      <c r="H28" s="1"/>
      <c r="I28" s="1"/>
      <c r="J28" s="1"/>
      <c r="K28" s="1"/>
      <c r="L28" s="1"/>
      <c r="M28" s="1"/>
      <c r="N28" s="1"/>
    </row>
    <row r="29" spans="1:14" s="55" customFormat="1" ht="15">
      <c r="A29" s="70" t="s">
        <v>48</v>
      </c>
      <c r="B29" s="71" t="s">
        <v>49</v>
      </c>
      <c r="C29" s="72" t="s">
        <v>37</v>
      </c>
      <c r="D29" s="73"/>
      <c r="E29" s="74"/>
      <c r="F29" s="75"/>
      <c r="G29" s="76"/>
      <c r="H29" s="1"/>
      <c r="I29" s="1"/>
      <c r="J29" s="1"/>
      <c r="K29" s="1"/>
      <c r="L29" s="1"/>
      <c r="M29" s="1"/>
      <c r="N29" s="1"/>
    </row>
    <row r="30" spans="1:7" s="56" customFormat="1" ht="12.75">
      <c r="A30" s="77" t="s">
        <v>50</v>
      </c>
      <c r="B30" s="78" t="s">
        <v>51</v>
      </c>
      <c r="C30" s="79" t="s">
        <v>37</v>
      </c>
      <c r="D30" s="80">
        <v>29</v>
      </c>
      <c r="E30" s="81"/>
      <c r="F30" s="82">
        <v>29</v>
      </c>
      <c r="G30" s="83"/>
    </row>
    <row r="31" spans="1:14" s="56" customFormat="1" ht="12.75">
      <c r="A31" s="84" t="s">
        <v>52</v>
      </c>
      <c r="B31" s="64" t="s">
        <v>53</v>
      </c>
      <c r="C31" s="65" t="s">
        <v>37</v>
      </c>
      <c r="D31" s="85">
        <v>3.4</v>
      </c>
      <c r="E31" s="86"/>
      <c r="F31" s="87">
        <v>3.4</v>
      </c>
      <c r="G31" s="88"/>
      <c r="H31" s="1"/>
      <c r="I31" s="1"/>
      <c r="J31" s="1"/>
      <c r="K31" s="1"/>
      <c r="L31" s="1"/>
      <c r="M31" s="1"/>
      <c r="N31" s="1"/>
    </row>
    <row r="32" spans="1:14" s="56" customFormat="1" ht="15" customHeight="1">
      <c r="A32" s="89" t="s">
        <v>54</v>
      </c>
      <c r="B32" s="90" t="s">
        <v>55</v>
      </c>
      <c r="C32" s="65" t="s">
        <v>37</v>
      </c>
      <c r="D32" s="85">
        <v>0.2</v>
      </c>
      <c r="E32" s="91"/>
      <c r="F32" s="92">
        <v>0.2</v>
      </c>
      <c r="G32" s="88"/>
      <c r="H32" s="1"/>
      <c r="I32" s="1"/>
      <c r="J32" s="1"/>
      <c r="K32" s="1"/>
      <c r="L32" s="1"/>
      <c r="M32" s="1"/>
      <c r="N32" s="1"/>
    </row>
    <row r="33" spans="1:14" s="56" customFormat="1" ht="25.5" customHeight="1">
      <c r="A33" s="89" t="s">
        <v>56</v>
      </c>
      <c r="B33" s="90" t="s">
        <v>57</v>
      </c>
      <c r="C33" s="65" t="s">
        <v>37</v>
      </c>
      <c r="D33" s="85">
        <v>25.4</v>
      </c>
      <c r="E33" s="91"/>
      <c r="F33" s="92">
        <v>25.4</v>
      </c>
      <c r="G33" s="88"/>
      <c r="H33" s="1"/>
      <c r="I33" s="1"/>
      <c r="J33" s="1"/>
      <c r="K33" s="1"/>
      <c r="L33" s="1"/>
      <c r="M33" s="1"/>
      <c r="N33" s="1"/>
    </row>
    <row r="34" spans="1:14" ht="25.5">
      <c r="A34" s="63" t="s">
        <v>58</v>
      </c>
      <c r="B34" s="64" t="s">
        <v>59</v>
      </c>
      <c r="C34" s="65" t="s">
        <v>37</v>
      </c>
      <c r="D34" s="93">
        <v>25.2</v>
      </c>
      <c r="E34" s="94"/>
      <c r="F34" s="95"/>
      <c r="G34" s="96">
        <v>25.2</v>
      </c>
      <c r="H34" s="56"/>
      <c r="I34" s="56"/>
      <c r="J34" s="56"/>
      <c r="K34" s="56"/>
      <c r="L34" s="56"/>
      <c r="M34" s="56"/>
      <c r="N34" s="56"/>
    </row>
    <row r="35" spans="1:14" s="98" customFormat="1" ht="12.75">
      <c r="A35" s="70" t="s">
        <v>60</v>
      </c>
      <c r="B35" s="97" t="s">
        <v>61</v>
      </c>
      <c r="C35" s="72" t="s">
        <v>37</v>
      </c>
      <c r="D35" s="85">
        <v>18.8</v>
      </c>
      <c r="E35" s="86"/>
      <c r="F35" s="87"/>
      <c r="G35" s="88">
        <v>18.8</v>
      </c>
      <c r="H35" s="56"/>
      <c r="I35" s="56"/>
      <c r="J35" s="56"/>
      <c r="K35" s="56"/>
      <c r="L35" s="56"/>
      <c r="M35" s="56"/>
      <c r="N35" s="56"/>
    </row>
    <row r="36" spans="1:14" s="56" customFormat="1" ht="12.75">
      <c r="A36" s="70" t="s">
        <v>62</v>
      </c>
      <c r="B36" s="97" t="s">
        <v>63</v>
      </c>
      <c r="C36" s="72" t="s">
        <v>37</v>
      </c>
      <c r="D36" s="85">
        <v>6.4</v>
      </c>
      <c r="E36" s="86"/>
      <c r="F36" s="87"/>
      <c r="G36" s="88">
        <v>6.4</v>
      </c>
      <c r="H36" s="98"/>
      <c r="I36" s="98"/>
      <c r="J36" s="98"/>
      <c r="K36" s="98"/>
      <c r="L36" s="98"/>
      <c r="M36" s="98"/>
      <c r="N36" s="98"/>
    </row>
    <row r="37" spans="1:14" s="56" customFormat="1" ht="12.75">
      <c r="A37" s="70" t="s">
        <v>64</v>
      </c>
      <c r="B37" s="97" t="s">
        <v>65</v>
      </c>
      <c r="C37" s="72" t="s">
        <v>37</v>
      </c>
      <c r="D37" s="73"/>
      <c r="E37" s="99"/>
      <c r="F37" s="100"/>
      <c r="G37" s="76"/>
      <c r="H37" s="1"/>
      <c r="I37" s="1"/>
      <c r="J37" s="1"/>
      <c r="K37" s="1"/>
      <c r="L37" s="1"/>
      <c r="M37" s="1"/>
      <c r="N37" s="1"/>
    </row>
    <row r="38" spans="1:14" s="56" customFormat="1" ht="16.5" customHeight="1">
      <c r="A38" s="63" t="s">
        <v>66</v>
      </c>
      <c r="B38" s="90" t="s">
        <v>67</v>
      </c>
      <c r="C38" s="65" t="s">
        <v>37</v>
      </c>
      <c r="D38" s="101">
        <v>0.2</v>
      </c>
      <c r="E38" s="102"/>
      <c r="F38" s="103"/>
      <c r="G38" s="104"/>
      <c r="H38" s="1"/>
      <c r="I38" s="1"/>
      <c r="J38" s="1"/>
      <c r="K38" s="1"/>
      <c r="L38" s="1"/>
      <c r="M38" s="1"/>
      <c r="N38" s="1"/>
    </row>
    <row r="39" spans="1:7" s="56" customFormat="1" ht="25.5">
      <c r="A39" s="105" t="s">
        <v>68</v>
      </c>
      <c r="B39" s="97" t="s">
        <v>69</v>
      </c>
      <c r="C39" s="72" t="s">
        <v>37</v>
      </c>
      <c r="D39" s="106">
        <v>0.05</v>
      </c>
      <c r="E39" s="107"/>
      <c r="F39" s="108"/>
      <c r="G39" s="69"/>
    </row>
    <row r="40" spans="1:14" s="110" customFormat="1" ht="25.5" customHeight="1">
      <c r="A40" s="105" t="s">
        <v>70</v>
      </c>
      <c r="B40" s="97" t="s">
        <v>71</v>
      </c>
      <c r="C40" s="72" t="s">
        <v>37</v>
      </c>
      <c r="D40" s="109">
        <v>0.15</v>
      </c>
      <c r="E40" s="99"/>
      <c r="F40" s="100"/>
      <c r="G40" s="76"/>
      <c r="H40" s="56"/>
      <c r="I40" s="56"/>
      <c r="J40" s="56"/>
      <c r="K40" s="56"/>
      <c r="L40" s="56"/>
      <c r="M40" s="56"/>
      <c r="N40" s="56"/>
    </row>
    <row r="41" spans="1:12" s="110" customFormat="1" ht="12.75" customHeight="1">
      <c r="A41" s="111" t="s">
        <v>72</v>
      </c>
      <c r="B41" s="112" t="s">
        <v>73</v>
      </c>
      <c r="C41" s="59" t="s">
        <v>74</v>
      </c>
      <c r="D41" s="113">
        <v>2139</v>
      </c>
      <c r="E41" s="114"/>
      <c r="F41" s="115"/>
      <c r="G41" s="116"/>
      <c r="I41" s="117"/>
      <c r="J41" s="117"/>
      <c r="K41" s="117"/>
      <c r="L41" s="117"/>
    </row>
    <row r="42" spans="1:14" ht="12.75" customHeight="1">
      <c r="A42" s="118" t="s">
        <v>75</v>
      </c>
      <c r="B42" s="119" t="s">
        <v>76</v>
      </c>
      <c r="C42" s="120" t="s">
        <v>74</v>
      </c>
      <c r="D42" s="121">
        <v>2093</v>
      </c>
      <c r="E42" s="122"/>
      <c r="F42" s="123"/>
      <c r="G42" s="124"/>
      <c r="H42" s="110"/>
      <c r="I42" s="117"/>
      <c r="J42" s="117"/>
      <c r="K42" s="117"/>
      <c r="L42" s="117"/>
      <c r="M42" s="110"/>
      <c r="N42" s="110"/>
    </row>
    <row r="43" spans="1:14" ht="12.75" customHeight="1">
      <c r="A43" s="125" t="s">
        <v>77</v>
      </c>
      <c r="B43" s="126" t="s">
        <v>78</v>
      </c>
      <c r="C43" s="127" t="s">
        <v>74</v>
      </c>
      <c r="D43" s="128">
        <v>46</v>
      </c>
      <c r="E43" s="129"/>
      <c r="F43" s="130"/>
      <c r="G43" s="131"/>
      <c r="H43" s="110"/>
      <c r="I43" s="117"/>
      <c r="J43" s="117"/>
      <c r="K43" s="117"/>
      <c r="L43" s="117"/>
      <c r="M43" s="110"/>
      <c r="N43" s="110"/>
    </row>
    <row r="44" spans="1:14" ht="4.5" customHeight="1">
      <c r="A44" s="132"/>
      <c r="B44" s="133"/>
      <c r="C44" s="134"/>
      <c r="D44" s="135"/>
      <c r="E44" s="135"/>
      <c r="F44" s="135"/>
      <c r="G44" s="135"/>
      <c r="H44" s="110"/>
      <c r="I44" s="110"/>
      <c r="J44" s="110"/>
      <c r="K44" s="110"/>
      <c r="L44" s="110"/>
      <c r="M44" s="110"/>
      <c r="N44" s="110"/>
    </row>
    <row r="45" spans="1:14" s="56" customFormat="1" ht="13.5">
      <c r="A45" s="136" t="s">
        <v>79</v>
      </c>
      <c r="B45" s="137" t="s">
        <v>80</v>
      </c>
      <c r="C45" s="138" t="s">
        <v>81</v>
      </c>
      <c r="D45" s="139">
        <f>SUM(D46+D53+D78)</f>
        <v>4597.6</v>
      </c>
      <c r="E45" s="140">
        <v>3442.6</v>
      </c>
      <c r="F45" s="141">
        <v>1683.9</v>
      </c>
      <c r="G45" s="142">
        <v>70.8</v>
      </c>
      <c r="H45" s="1"/>
      <c r="I45" s="1"/>
      <c r="J45" s="1"/>
      <c r="K45" s="1"/>
      <c r="L45" s="1"/>
      <c r="M45" s="1"/>
      <c r="N45" s="1"/>
    </row>
    <row r="46" spans="1:14" s="56" customFormat="1" ht="15" customHeight="1">
      <c r="A46" s="143" t="s">
        <v>82</v>
      </c>
      <c r="B46" s="144" t="s">
        <v>83</v>
      </c>
      <c r="C46" s="145" t="s">
        <v>81</v>
      </c>
      <c r="D46" s="146">
        <f>SUM(D47:D49)</f>
        <v>1482</v>
      </c>
      <c r="E46" s="147">
        <v>1388</v>
      </c>
      <c r="F46" s="148">
        <v>693.7</v>
      </c>
      <c r="G46" s="149"/>
      <c r="H46" s="1"/>
      <c r="I46" s="1"/>
      <c r="J46" s="1"/>
      <c r="K46" s="1"/>
      <c r="L46" s="1"/>
      <c r="M46" s="1"/>
      <c r="N46" s="1"/>
    </row>
    <row r="47" spans="1:7" ht="13.5">
      <c r="A47" s="150" t="s">
        <v>84</v>
      </c>
      <c r="B47" s="151" t="s">
        <v>85</v>
      </c>
      <c r="C47" s="79" t="s">
        <v>81</v>
      </c>
      <c r="D47" s="152">
        <v>1328</v>
      </c>
      <c r="E47" s="153">
        <v>1328</v>
      </c>
      <c r="F47" s="154"/>
      <c r="G47" s="155"/>
    </row>
    <row r="48" spans="1:7" s="56" customFormat="1" ht="12.75">
      <c r="A48" s="156" t="s">
        <v>86</v>
      </c>
      <c r="B48" s="78" t="s">
        <v>87</v>
      </c>
      <c r="C48" s="59" t="s">
        <v>81</v>
      </c>
      <c r="D48" s="60">
        <v>151</v>
      </c>
      <c r="E48" s="157">
        <v>60</v>
      </c>
      <c r="F48" s="61">
        <v>91</v>
      </c>
      <c r="G48" s="62"/>
    </row>
    <row r="49" spans="1:7" s="56" customFormat="1" ht="12.75">
      <c r="A49" s="156" t="s">
        <v>88</v>
      </c>
      <c r="B49" s="78" t="s">
        <v>89</v>
      </c>
      <c r="C49" s="59" t="s">
        <v>81</v>
      </c>
      <c r="D49" s="152">
        <v>3</v>
      </c>
      <c r="E49" s="158"/>
      <c r="F49" s="159">
        <v>3</v>
      </c>
      <c r="G49" s="155"/>
    </row>
    <row r="50" spans="1:14" s="56" customFormat="1" ht="12.75">
      <c r="A50" s="160" t="s">
        <v>90</v>
      </c>
      <c r="B50" s="161" t="s">
        <v>91</v>
      </c>
      <c r="C50" s="79" t="s">
        <v>81</v>
      </c>
      <c r="D50" s="152"/>
      <c r="E50" s="158"/>
      <c r="F50" s="159"/>
      <c r="G50" s="162"/>
      <c r="H50" s="1"/>
      <c r="I50" s="1"/>
      <c r="J50" s="1"/>
      <c r="K50" s="1"/>
      <c r="L50" s="1"/>
      <c r="M50" s="1"/>
      <c r="N50" s="1"/>
    </row>
    <row r="51" spans="1:7" s="56" customFormat="1" ht="12.75">
      <c r="A51" s="156" t="s">
        <v>92</v>
      </c>
      <c r="B51" s="58" t="s">
        <v>93</v>
      </c>
      <c r="C51" s="59" t="s">
        <v>81</v>
      </c>
      <c r="D51" s="60">
        <v>566.4</v>
      </c>
      <c r="E51" s="163"/>
      <c r="F51" s="164">
        <v>566.4</v>
      </c>
      <c r="G51" s="62"/>
    </row>
    <row r="52" spans="1:7" s="56" customFormat="1" ht="13.5">
      <c r="A52" s="165" t="s">
        <v>94</v>
      </c>
      <c r="B52" s="166" t="s">
        <v>95</v>
      </c>
      <c r="C52" s="167" t="s">
        <v>81</v>
      </c>
      <c r="D52" s="168">
        <v>33.3</v>
      </c>
      <c r="E52" s="169"/>
      <c r="F52" s="170">
        <v>33.3</v>
      </c>
      <c r="G52" s="162"/>
    </row>
    <row r="53" spans="1:14" ht="14.25">
      <c r="A53" s="143" t="s">
        <v>96</v>
      </c>
      <c r="B53" s="144" t="s">
        <v>97</v>
      </c>
      <c r="C53" s="145" t="s">
        <v>81</v>
      </c>
      <c r="D53" s="146">
        <f>SUM(D54+D65+D67+D68+D69+D76)</f>
        <v>2258.6</v>
      </c>
      <c r="E53" s="146">
        <f>SUM(E54+E65+E67+E68+E69+E76)</f>
        <v>1492.4</v>
      </c>
      <c r="F53" s="146">
        <f>SUM(F54+F65+F67+F68+F69+F76)</f>
        <v>713.4</v>
      </c>
      <c r="G53" s="146">
        <f>SUM(G54+G65+G67+G68+G69+G76)</f>
        <v>52.8</v>
      </c>
      <c r="H53" s="56"/>
      <c r="I53" s="56"/>
      <c r="J53" s="56"/>
      <c r="K53" s="56"/>
      <c r="L53" s="56"/>
      <c r="M53" s="56"/>
      <c r="N53" s="56"/>
    </row>
    <row r="54" spans="1:14" ht="13.5">
      <c r="A54" s="160" t="s">
        <v>98</v>
      </c>
      <c r="B54" s="171" t="s">
        <v>99</v>
      </c>
      <c r="C54" s="79" t="s">
        <v>81</v>
      </c>
      <c r="D54" s="152">
        <f>SUM(D55:D64)</f>
        <v>282.6</v>
      </c>
      <c r="E54" s="152">
        <f>SUM(E55:E64)</f>
        <v>228.4</v>
      </c>
      <c r="F54" s="152">
        <f>SUM(F55:F64)</f>
        <v>39.4</v>
      </c>
      <c r="G54" s="152">
        <f>SUM(G55:G64)</f>
        <v>14.799999999999999</v>
      </c>
      <c r="H54" s="56"/>
      <c r="I54" s="56"/>
      <c r="J54" s="56"/>
      <c r="K54" s="56"/>
      <c r="L54" s="56"/>
      <c r="M54" s="56"/>
      <c r="N54" s="56"/>
    </row>
    <row r="55" spans="1:14" ht="12.75">
      <c r="A55" s="172" t="s">
        <v>100</v>
      </c>
      <c r="B55" s="173" t="s">
        <v>101</v>
      </c>
      <c r="C55" s="120" t="s">
        <v>81</v>
      </c>
      <c r="D55" s="51">
        <v>113</v>
      </c>
      <c r="E55" s="174">
        <v>96</v>
      </c>
      <c r="F55" s="175">
        <v>17</v>
      </c>
      <c r="G55" s="54"/>
      <c r="H55" s="56"/>
      <c r="I55" s="56"/>
      <c r="J55" s="56"/>
      <c r="K55" s="56"/>
      <c r="L55" s="56"/>
      <c r="M55" s="56"/>
      <c r="N55" s="56"/>
    </row>
    <row r="56" spans="1:7" ht="12.75">
      <c r="A56" s="172" t="s">
        <v>102</v>
      </c>
      <c r="B56" s="173" t="s">
        <v>103</v>
      </c>
      <c r="C56" s="120" t="s">
        <v>81</v>
      </c>
      <c r="D56" s="51"/>
      <c r="E56" s="174"/>
      <c r="F56" s="175"/>
      <c r="G56" s="54"/>
    </row>
    <row r="57" spans="1:14" s="56" customFormat="1" ht="12.75">
      <c r="A57" s="172" t="s">
        <v>104</v>
      </c>
      <c r="B57" s="173" t="s">
        <v>105</v>
      </c>
      <c r="C57" s="120" t="s">
        <v>81</v>
      </c>
      <c r="D57" s="51"/>
      <c r="E57" s="174"/>
      <c r="F57" s="175"/>
      <c r="G57" s="54"/>
      <c r="H57" s="1"/>
      <c r="I57" s="1"/>
      <c r="J57" s="1"/>
      <c r="K57" s="1"/>
      <c r="L57" s="1"/>
      <c r="M57" s="1"/>
      <c r="N57" s="1"/>
    </row>
    <row r="58" spans="1:14" s="56" customFormat="1" ht="12.75">
      <c r="A58" s="172" t="s">
        <v>106</v>
      </c>
      <c r="B58" s="173" t="s">
        <v>107</v>
      </c>
      <c r="C58" s="120" t="s">
        <v>81</v>
      </c>
      <c r="D58" s="51">
        <v>22</v>
      </c>
      <c r="E58" s="174">
        <v>22</v>
      </c>
      <c r="F58" s="175"/>
      <c r="G58" s="54"/>
      <c r="H58" s="1"/>
      <c r="I58" s="1"/>
      <c r="J58" s="1"/>
      <c r="K58" s="1"/>
      <c r="L58" s="1"/>
      <c r="M58" s="1"/>
      <c r="N58" s="1"/>
    </row>
    <row r="59" spans="1:14" s="56" customFormat="1" ht="13.5" customHeight="1">
      <c r="A59" s="172" t="s">
        <v>108</v>
      </c>
      <c r="B59" s="173" t="s">
        <v>109</v>
      </c>
      <c r="C59" s="120" t="s">
        <v>81</v>
      </c>
      <c r="D59" s="51">
        <v>59</v>
      </c>
      <c r="E59" s="174">
        <v>59</v>
      </c>
      <c r="F59" s="175"/>
      <c r="G59" s="54"/>
      <c r="H59" s="1"/>
      <c r="I59" s="1"/>
      <c r="J59" s="1"/>
      <c r="K59" s="1"/>
      <c r="L59" s="1"/>
      <c r="M59" s="1"/>
      <c r="N59" s="1"/>
    </row>
    <row r="60" spans="1:14" ht="25.5">
      <c r="A60" s="172" t="s">
        <v>110</v>
      </c>
      <c r="B60" s="173" t="s">
        <v>111</v>
      </c>
      <c r="C60" s="120" t="s">
        <v>81</v>
      </c>
      <c r="D60" s="51">
        <v>13</v>
      </c>
      <c r="E60" s="174"/>
      <c r="F60" s="175">
        <v>13</v>
      </c>
      <c r="G60" s="54"/>
      <c r="H60" s="56"/>
      <c r="I60" s="56"/>
      <c r="J60" s="56"/>
      <c r="K60" s="56"/>
      <c r="L60" s="56"/>
      <c r="M60" s="56"/>
      <c r="N60" s="56"/>
    </row>
    <row r="61" spans="1:14" ht="12.75">
      <c r="A61" s="172" t="s">
        <v>112</v>
      </c>
      <c r="B61" s="173" t="s">
        <v>113</v>
      </c>
      <c r="C61" s="120" t="s">
        <v>81</v>
      </c>
      <c r="D61" s="51">
        <v>1.5</v>
      </c>
      <c r="E61" s="174"/>
      <c r="F61" s="175"/>
      <c r="G61" s="54">
        <v>1.5</v>
      </c>
      <c r="H61" s="56"/>
      <c r="I61" s="56"/>
      <c r="J61" s="56"/>
      <c r="K61" s="56"/>
      <c r="L61" s="56"/>
      <c r="M61" s="56"/>
      <c r="N61" s="56"/>
    </row>
    <row r="62" spans="1:14" ht="12.75">
      <c r="A62" s="172" t="s">
        <v>114</v>
      </c>
      <c r="B62" s="173" t="s">
        <v>115</v>
      </c>
      <c r="C62" s="120" t="s">
        <v>81</v>
      </c>
      <c r="D62" s="51">
        <v>13</v>
      </c>
      <c r="E62" s="174"/>
      <c r="F62" s="175"/>
      <c r="G62" s="54">
        <v>13</v>
      </c>
      <c r="H62" s="56"/>
      <c r="I62" s="56"/>
      <c r="J62" s="56"/>
      <c r="K62" s="56"/>
      <c r="L62" s="56"/>
      <c r="M62" s="56"/>
      <c r="N62" s="56"/>
    </row>
    <row r="63" spans="1:14" ht="12.75">
      <c r="A63" s="172" t="s">
        <v>116</v>
      </c>
      <c r="B63" s="173" t="s">
        <v>117</v>
      </c>
      <c r="C63" s="120" t="s">
        <v>81</v>
      </c>
      <c r="D63" s="51">
        <v>0.1</v>
      </c>
      <c r="E63" s="174"/>
      <c r="F63" s="175"/>
      <c r="G63" s="54">
        <v>0.1</v>
      </c>
      <c r="H63" s="56"/>
      <c r="I63" s="56"/>
      <c r="J63" s="56"/>
      <c r="K63" s="56"/>
      <c r="L63" s="56"/>
      <c r="M63" s="56"/>
      <c r="N63" s="56"/>
    </row>
    <row r="64" spans="1:7" ht="12.75">
      <c r="A64" s="172" t="s">
        <v>118</v>
      </c>
      <c r="B64" s="173" t="s">
        <v>119</v>
      </c>
      <c r="C64" s="120" t="s">
        <v>81</v>
      </c>
      <c r="D64" s="51">
        <v>61</v>
      </c>
      <c r="E64" s="174">
        <v>51.4</v>
      </c>
      <c r="F64" s="175">
        <v>9.4</v>
      </c>
      <c r="G64" s="54">
        <v>0.2</v>
      </c>
    </row>
    <row r="65" spans="1:7" ht="12.75">
      <c r="A65" s="176" t="s">
        <v>120</v>
      </c>
      <c r="B65" s="78" t="s">
        <v>121</v>
      </c>
      <c r="C65" s="59" t="s">
        <v>81</v>
      </c>
      <c r="D65" s="60">
        <v>771</v>
      </c>
      <c r="E65" s="163">
        <v>531</v>
      </c>
      <c r="F65" s="164">
        <v>240</v>
      </c>
      <c r="G65" s="155"/>
    </row>
    <row r="66" spans="1:7" ht="25.5" customHeight="1">
      <c r="A66" s="172" t="s">
        <v>122</v>
      </c>
      <c r="B66" s="177" t="s">
        <v>123</v>
      </c>
      <c r="C66" s="178" t="s">
        <v>81</v>
      </c>
      <c r="D66" s="60"/>
      <c r="E66" s="163"/>
      <c r="F66" s="164"/>
      <c r="G66" s="155"/>
    </row>
    <row r="67" spans="1:7" ht="12.75">
      <c r="A67" s="176" t="s">
        <v>124</v>
      </c>
      <c r="B67" s="78" t="s">
        <v>125</v>
      </c>
      <c r="C67" s="59" t="s">
        <v>81</v>
      </c>
      <c r="D67" s="60">
        <v>803</v>
      </c>
      <c r="E67" s="163">
        <v>508</v>
      </c>
      <c r="F67" s="164">
        <v>266</v>
      </c>
      <c r="G67" s="62">
        <v>29</v>
      </c>
    </row>
    <row r="68" spans="1:7" ht="12.75">
      <c r="A68" s="176" t="s">
        <v>126</v>
      </c>
      <c r="B68" s="78" t="s">
        <v>127</v>
      </c>
      <c r="C68" s="59" t="s">
        <v>81</v>
      </c>
      <c r="D68" s="60">
        <v>248</v>
      </c>
      <c r="E68" s="163">
        <v>157</v>
      </c>
      <c r="F68" s="164">
        <v>82</v>
      </c>
      <c r="G68" s="162">
        <v>9</v>
      </c>
    </row>
    <row r="69" spans="1:7" ht="12.75">
      <c r="A69" s="176" t="s">
        <v>128</v>
      </c>
      <c r="B69" s="78" t="s">
        <v>129</v>
      </c>
      <c r="C69" s="59" t="s">
        <v>81</v>
      </c>
      <c r="D69" s="60">
        <f>SUM(D70:D75)</f>
        <v>98</v>
      </c>
      <c r="E69" s="157">
        <v>37</v>
      </c>
      <c r="F69" s="61">
        <v>61</v>
      </c>
      <c r="G69" s="62"/>
    </row>
    <row r="70" spans="1:7" ht="12.75">
      <c r="A70" s="48" t="s">
        <v>130</v>
      </c>
      <c r="B70" s="179" t="s">
        <v>131</v>
      </c>
      <c r="C70" s="120" t="s">
        <v>81</v>
      </c>
      <c r="D70" s="51">
        <v>84</v>
      </c>
      <c r="E70" s="174">
        <v>23</v>
      </c>
      <c r="F70" s="175">
        <v>61</v>
      </c>
      <c r="G70" s="180"/>
    </row>
    <row r="71" spans="1:7" ht="12.75">
      <c r="A71" s="48" t="s">
        <v>132</v>
      </c>
      <c r="B71" s="49" t="s">
        <v>133</v>
      </c>
      <c r="C71" s="120" t="s">
        <v>81</v>
      </c>
      <c r="D71" s="51"/>
      <c r="E71" s="174"/>
      <c r="F71" s="175"/>
      <c r="G71" s="180"/>
    </row>
    <row r="72" spans="1:14" s="16" customFormat="1" ht="12.75">
      <c r="A72" s="48" t="s">
        <v>134</v>
      </c>
      <c r="B72" s="49" t="s">
        <v>135</v>
      </c>
      <c r="C72" s="120" t="s">
        <v>81</v>
      </c>
      <c r="D72" s="51">
        <v>7</v>
      </c>
      <c r="E72" s="174">
        <v>7</v>
      </c>
      <c r="F72" s="175"/>
      <c r="G72" s="54"/>
      <c r="H72" s="1"/>
      <c r="I72" s="1"/>
      <c r="J72" s="1"/>
      <c r="K72" s="1"/>
      <c r="L72" s="1"/>
      <c r="M72" s="1"/>
      <c r="N72" s="1"/>
    </row>
    <row r="73" spans="1:14" s="16" customFormat="1" ht="12.75">
      <c r="A73" s="48" t="s">
        <v>136</v>
      </c>
      <c r="B73" s="49" t="s">
        <v>137</v>
      </c>
      <c r="C73" s="120" t="s">
        <v>81</v>
      </c>
      <c r="D73" s="51"/>
      <c r="E73" s="174"/>
      <c r="F73" s="175"/>
      <c r="G73" s="54"/>
      <c r="H73" s="1"/>
      <c r="I73" s="1"/>
      <c r="J73" s="1"/>
      <c r="K73" s="1"/>
      <c r="L73" s="1"/>
      <c r="M73" s="1"/>
      <c r="N73" s="1"/>
    </row>
    <row r="74" spans="1:14" s="16" customFormat="1" ht="12.75">
      <c r="A74" s="48" t="s">
        <v>138</v>
      </c>
      <c r="B74" s="49" t="s">
        <v>139</v>
      </c>
      <c r="C74" s="120" t="s">
        <v>81</v>
      </c>
      <c r="D74" s="51">
        <v>1</v>
      </c>
      <c r="E74" s="174">
        <v>1</v>
      </c>
      <c r="F74" s="175"/>
      <c r="G74" s="54"/>
      <c r="H74" s="1"/>
      <c r="I74" s="1"/>
      <c r="J74" s="1"/>
      <c r="K74" s="1"/>
      <c r="L74" s="1"/>
      <c r="M74" s="1"/>
      <c r="N74" s="1"/>
    </row>
    <row r="75" spans="1:7" s="16" customFormat="1" ht="12.75">
      <c r="A75" s="48" t="s">
        <v>140</v>
      </c>
      <c r="B75" s="49" t="s">
        <v>141</v>
      </c>
      <c r="C75" s="120" t="s">
        <v>81</v>
      </c>
      <c r="D75" s="51">
        <v>6</v>
      </c>
      <c r="E75" s="174">
        <v>6</v>
      </c>
      <c r="F75" s="175"/>
      <c r="G75" s="54"/>
    </row>
    <row r="76" spans="1:14" s="56" customFormat="1" ht="13.5">
      <c r="A76" s="181" t="s">
        <v>142</v>
      </c>
      <c r="B76" s="182" t="s">
        <v>143</v>
      </c>
      <c r="C76" s="167" t="s">
        <v>81</v>
      </c>
      <c r="D76" s="168">
        <v>56</v>
      </c>
      <c r="E76" s="169">
        <v>31</v>
      </c>
      <c r="F76" s="170">
        <v>25</v>
      </c>
      <c r="G76" s="162"/>
      <c r="H76" s="16"/>
      <c r="I76" s="16"/>
      <c r="J76" s="16"/>
      <c r="K76" s="16"/>
      <c r="L76" s="16"/>
      <c r="M76" s="16"/>
      <c r="N76" s="16"/>
    </row>
    <row r="77" spans="1:14" ht="13.5">
      <c r="A77" s="183" t="s">
        <v>144</v>
      </c>
      <c r="B77" s="184" t="s">
        <v>145</v>
      </c>
      <c r="C77" s="185" t="s">
        <v>81</v>
      </c>
      <c r="D77" s="186"/>
      <c r="E77" s="187"/>
      <c r="F77" s="188"/>
      <c r="G77" s="189"/>
      <c r="H77" s="16"/>
      <c r="I77" s="16"/>
      <c r="J77" s="16"/>
      <c r="K77" s="16"/>
      <c r="L77" s="16"/>
      <c r="M77" s="16"/>
      <c r="N77" s="16"/>
    </row>
    <row r="78" spans="1:14" ht="13.5">
      <c r="A78" s="136" t="s">
        <v>146</v>
      </c>
      <c r="B78" s="137" t="s">
        <v>147</v>
      </c>
      <c r="C78" s="138" t="s">
        <v>81</v>
      </c>
      <c r="D78" s="190">
        <f>SUM(D79+D82+D83+D84+D85+D86+D87)</f>
        <v>857</v>
      </c>
      <c r="E78" s="190">
        <f>SUM(E79+E82+E83+E84+E85+E86+E87)</f>
        <v>562.2</v>
      </c>
      <c r="F78" s="190">
        <f>SUM(F79+F82+F83+F84+F85+F86+F87)</f>
        <v>276.79999999999995</v>
      </c>
      <c r="G78" s="190">
        <f>SUM(G79+G82+G83+G84+G85+G86+G87)</f>
        <v>18</v>
      </c>
      <c r="H78" s="16"/>
      <c r="I78" s="16"/>
      <c r="J78" s="16"/>
      <c r="K78" s="16"/>
      <c r="L78" s="16"/>
      <c r="M78" s="16"/>
      <c r="N78" s="16"/>
    </row>
    <row r="79" spans="1:14" ht="13.5">
      <c r="A79" s="160" t="s">
        <v>148</v>
      </c>
      <c r="B79" s="171" t="s">
        <v>149</v>
      </c>
      <c r="C79" s="79" t="s">
        <v>81</v>
      </c>
      <c r="D79" s="152">
        <v>22</v>
      </c>
      <c r="E79" s="153">
        <v>14.4</v>
      </c>
      <c r="F79" s="154">
        <v>7.1</v>
      </c>
      <c r="G79" s="155">
        <v>0.5</v>
      </c>
      <c r="H79" s="56"/>
      <c r="I79" s="56"/>
      <c r="J79" s="56"/>
      <c r="K79" s="56"/>
      <c r="L79" s="56"/>
      <c r="M79" s="56"/>
      <c r="N79" s="56"/>
    </row>
    <row r="80" spans="1:14" ht="12.75">
      <c r="A80" s="156" t="s">
        <v>150</v>
      </c>
      <c r="B80" s="191" t="s">
        <v>151</v>
      </c>
      <c r="C80" s="59" t="s">
        <v>81</v>
      </c>
      <c r="D80" s="152"/>
      <c r="E80" s="153"/>
      <c r="F80" s="154"/>
      <c r="G80" s="155"/>
      <c r="H80" s="56"/>
      <c r="I80" s="56"/>
      <c r="J80" s="56"/>
      <c r="K80" s="56"/>
      <c r="L80" s="56"/>
      <c r="M80" s="56"/>
      <c r="N80" s="56"/>
    </row>
    <row r="81" spans="1:14" ht="12.75">
      <c r="A81" s="156" t="s">
        <v>152</v>
      </c>
      <c r="B81" s="192" t="s">
        <v>119</v>
      </c>
      <c r="C81" s="59" t="s">
        <v>81</v>
      </c>
      <c r="D81" s="152">
        <v>22</v>
      </c>
      <c r="E81" s="153">
        <v>14.4</v>
      </c>
      <c r="F81" s="154">
        <v>7.1</v>
      </c>
      <c r="G81" s="155">
        <v>0.5</v>
      </c>
      <c r="H81" s="56"/>
      <c r="I81" s="56"/>
      <c r="J81" s="56"/>
      <c r="K81" s="56"/>
      <c r="L81" s="56"/>
      <c r="M81" s="56"/>
      <c r="N81" s="56"/>
    </row>
    <row r="82" spans="1:7" ht="12.75">
      <c r="A82" s="176" t="s">
        <v>153</v>
      </c>
      <c r="B82" s="78" t="s">
        <v>121</v>
      </c>
      <c r="C82" s="59" t="s">
        <v>81</v>
      </c>
      <c r="D82" s="60">
        <v>44</v>
      </c>
      <c r="E82" s="163">
        <v>28.9</v>
      </c>
      <c r="F82" s="164">
        <v>14.2</v>
      </c>
      <c r="G82" s="155">
        <v>0.9</v>
      </c>
    </row>
    <row r="83" spans="1:14" s="16" customFormat="1" ht="12.75">
      <c r="A83" s="176" t="s">
        <v>154</v>
      </c>
      <c r="B83" s="78" t="s">
        <v>125</v>
      </c>
      <c r="C83" s="59" t="s">
        <v>81</v>
      </c>
      <c r="D83" s="60">
        <v>511</v>
      </c>
      <c r="E83" s="163">
        <v>335.2</v>
      </c>
      <c r="F83" s="164">
        <v>165.1</v>
      </c>
      <c r="G83" s="62">
        <v>10.7</v>
      </c>
      <c r="H83" s="1"/>
      <c r="I83" s="1"/>
      <c r="J83" s="1"/>
      <c r="K83" s="1"/>
      <c r="L83" s="1"/>
      <c r="M83" s="1"/>
      <c r="N83" s="1"/>
    </row>
    <row r="84" spans="1:14" s="16" customFormat="1" ht="12.75">
      <c r="A84" s="176" t="s">
        <v>155</v>
      </c>
      <c r="B84" s="78" t="s">
        <v>127</v>
      </c>
      <c r="C84" s="59" t="s">
        <v>81</v>
      </c>
      <c r="D84" s="60">
        <v>158</v>
      </c>
      <c r="E84" s="163">
        <v>103.7</v>
      </c>
      <c r="F84" s="164">
        <v>51</v>
      </c>
      <c r="G84" s="162">
        <v>3.3</v>
      </c>
      <c r="H84" s="1"/>
      <c r="I84" s="1"/>
      <c r="J84" s="1"/>
      <c r="K84" s="1"/>
      <c r="L84" s="1"/>
      <c r="M84" s="1"/>
      <c r="N84" s="1"/>
    </row>
    <row r="85" spans="1:7" ht="12.75">
      <c r="A85" s="176" t="s">
        <v>156</v>
      </c>
      <c r="B85" s="78" t="s">
        <v>157</v>
      </c>
      <c r="C85" s="59" t="s">
        <v>81</v>
      </c>
      <c r="D85" s="152">
        <v>36</v>
      </c>
      <c r="E85" s="157">
        <v>23.6</v>
      </c>
      <c r="F85" s="61">
        <v>11.6</v>
      </c>
      <c r="G85" s="62">
        <v>0.8</v>
      </c>
    </row>
    <row r="86" spans="1:14" ht="12.75">
      <c r="A86" s="181" t="s">
        <v>158</v>
      </c>
      <c r="B86" s="182" t="s">
        <v>143</v>
      </c>
      <c r="C86" s="167" t="s">
        <v>81</v>
      </c>
      <c r="D86" s="168"/>
      <c r="E86" s="169"/>
      <c r="F86" s="170"/>
      <c r="G86" s="162"/>
      <c r="H86" s="16"/>
      <c r="I86" s="193"/>
      <c r="J86" s="16"/>
      <c r="K86" s="16"/>
      <c r="L86" s="16"/>
      <c r="M86" s="16"/>
      <c r="N86" s="16"/>
    </row>
    <row r="87" spans="1:14" ht="13.5">
      <c r="A87" s="181" t="s">
        <v>159</v>
      </c>
      <c r="B87" s="182" t="s">
        <v>160</v>
      </c>
      <c r="C87" s="167" t="s">
        <v>81</v>
      </c>
      <c r="D87" s="168">
        <v>86</v>
      </c>
      <c r="E87" s="169">
        <v>56.4</v>
      </c>
      <c r="F87" s="170">
        <v>27.8</v>
      </c>
      <c r="G87" s="162">
        <v>1.8</v>
      </c>
      <c r="H87" s="16"/>
      <c r="I87" s="16"/>
      <c r="J87" s="16"/>
      <c r="K87" s="16"/>
      <c r="L87" s="16"/>
      <c r="M87" s="16"/>
      <c r="N87" s="16"/>
    </row>
    <row r="88" spans="1:7" ht="14.25">
      <c r="A88" s="143" t="s">
        <v>161</v>
      </c>
      <c r="B88" s="144" t="s">
        <v>162</v>
      </c>
      <c r="C88" s="145" t="s">
        <v>81</v>
      </c>
      <c r="D88" s="146"/>
      <c r="E88" s="147"/>
      <c r="F88" s="148"/>
      <c r="G88" s="149"/>
    </row>
    <row r="89" spans="1:14" s="16" customFormat="1" ht="13.5">
      <c r="A89" s="194" t="s">
        <v>163</v>
      </c>
      <c r="B89" s="195" t="s">
        <v>121</v>
      </c>
      <c r="C89" s="79" t="s">
        <v>81</v>
      </c>
      <c r="D89" s="152"/>
      <c r="E89" s="153"/>
      <c r="F89" s="154"/>
      <c r="G89" s="155"/>
      <c r="H89" s="1"/>
      <c r="I89" s="1"/>
      <c r="J89" s="1"/>
      <c r="K89" s="1"/>
      <c r="L89" s="1"/>
      <c r="M89" s="1"/>
      <c r="N89" s="1"/>
    </row>
    <row r="90" spans="1:7" ht="12.75">
      <c r="A90" s="176" t="s">
        <v>164</v>
      </c>
      <c r="B90" s="78" t="s">
        <v>157</v>
      </c>
      <c r="C90" s="59" t="s">
        <v>81</v>
      </c>
      <c r="D90" s="152"/>
      <c r="E90" s="157"/>
      <c r="F90" s="61"/>
      <c r="G90" s="62"/>
    </row>
    <row r="91" spans="1:14" s="196" customFormat="1" ht="12.75">
      <c r="A91" s="176" t="s">
        <v>165</v>
      </c>
      <c r="B91" s="78" t="s">
        <v>143</v>
      </c>
      <c r="C91" s="59" t="s">
        <v>81</v>
      </c>
      <c r="D91" s="60"/>
      <c r="E91" s="157"/>
      <c r="F91" s="61"/>
      <c r="G91" s="62"/>
      <c r="H91" s="1"/>
      <c r="I91" s="1"/>
      <c r="J91" s="1"/>
      <c r="K91" s="1"/>
      <c r="L91" s="1"/>
      <c r="M91" s="1"/>
      <c r="N91" s="1"/>
    </row>
    <row r="92" spans="1:14" s="196" customFormat="1" ht="12.75">
      <c r="A92" s="176" t="s">
        <v>166</v>
      </c>
      <c r="B92" s="78" t="s">
        <v>167</v>
      </c>
      <c r="C92" s="59" t="s">
        <v>81</v>
      </c>
      <c r="D92" s="60"/>
      <c r="E92" s="157"/>
      <c r="F92" s="61"/>
      <c r="G92" s="62"/>
      <c r="H92" s="1"/>
      <c r="I92" s="1"/>
      <c r="J92" s="1"/>
      <c r="K92" s="1"/>
      <c r="L92" s="1"/>
      <c r="M92" s="1"/>
      <c r="N92" s="1"/>
    </row>
    <row r="93" spans="1:14" s="196" customFormat="1" ht="12.75">
      <c r="A93" s="176" t="s">
        <v>168</v>
      </c>
      <c r="B93" s="78" t="s">
        <v>169</v>
      </c>
      <c r="C93" s="59" t="s">
        <v>81</v>
      </c>
      <c r="D93" s="60"/>
      <c r="E93" s="157"/>
      <c r="F93" s="61"/>
      <c r="G93" s="62"/>
      <c r="H93" s="1"/>
      <c r="I93" s="1"/>
      <c r="J93" s="1"/>
      <c r="K93" s="1"/>
      <c r="L93" s="1"/>
      <c r="M93" s="1"/>
      <c r="N93" s="1"/>
    </row>
    <row r="94" spans="1:14" ht="13.5">
      <c r="A94" s="176" t="s">
        <v>170</v>
      </c>
      <c r="B94" s="78" t="s">
        <v>160</v>
      </c>
      <c r="C94" s="59" t="s">
        <v>81</v>
      </c>
      <c r="D94" s="60"/>
      <c r="E94" s="163"/>
      <c r="F94" s="164"/>
      <c r="G94" s="62"/>
      <c r="H94" s="16"/>
      <c r="I94" s="16"/>
      <c r="J94" s="16"/>
      <c r="K94" s="16"/>
      <c r="L94" s="16"/>
      <c r="M94" s="16"/>
      <c r="N94" s="16"/>
    </row>
    <row r="95" spans="1:7" ht="14.25">
      <c r="A95" s="197" t="s">
        <v>171</v>
      </c>
      <c r="B95" s="198" t="s">
        <v>172</v>
      </c>
      <c r="C95" s="199" t="s">
        <v>81</v>
      </c>
      <c r="D95" s="200">
        <f>SUM(D45+D88)</f>
        <v>4597.6</v>
      </c>
      <c r="E95" s="200">
        <f>SUM(E45+E88)</f>
        <v>3442.6</v>
      </c>
      <c r="F95" s="200">
        <f>SUM(F45+F88)</f>
        <v>1683.9</v>
      </c>
      <c r="G95" s="200">
        <f>SUM(G45+G88)</f>
        <v>70.8</v>
      </c>
    </row>
    <row r="96" spans="1:14" ht="6.75" customHeight="1">
      <c r="A96" s="201"/>
      <c r="B96" s="202"/>
      <c r="C96" s="203"/>
      <c r="D96" s="204"/>
      <c r="E96" s="204"/>
      <c r="F96" s="204"/>
      <c r="G96" s="204"/>
      <c r="H96" s="196"/>
      <c r="I96" s="196"/>
      <c r="J96" s="196"/>
      <c r="K96" s="196"/>
      <c r="L96" s="196"/>
      <c r="M96" s="196"/>
      <c r="N96" s="196"/>
    </row>
    <row r="97" spans="1:14" s="16" customFormat="1" ht="12.75">
      <c r="A97" s="205" t="s">
        <v>173</v>
      </c>
      <c r="B97" s="206" t="s">
        <v>174</v>
      </c>
      <c r="C97" s="207" t="s">
        <v>175</v>
      </c>
      <c r="D97" s="208">
        <f>SUM(D95/D33)/10</f>
        <v>18.100787401574806</v>
      </c>
      <c r="E97" s="209">
        <f>SUM(E95/D33)/10</f>
        <v>13.553543307086613</v>
      </c>
      <c r="F97" s="209">
        <f>SUM(F95/F33)/10</f>
        <v>6.629527559055118</v>
      </c>
      <c r="G97" s="209">
        <f>SUM(G95/D33)/10</f>
        <v>0.27874015748031494</v>
      </c>
      <c r="H97" s="1"/>
      <c r="I97" s="1"/>
      <c r="J97" s="1"/>
      <c r="K97" s="1"/>
      <c r="L97" s="1"/>
      <c r="M97" s="1"/>
      <c r="N97" s="1"/>
    </row>
    <row r="98" spans="1:14" s="196" customFormat="1" ht="12.75">
      <c r="A98" s="194" t="s">
        <v>176</v>
      </c>
      <c r="B98" s="195" t="s">
        <v>177</v>
      </c>
      <c r="C98" s="79" t="s">
        <v>175</v>
      </c>
      <c r="D98" s="210">
        <f>SUM(D101/D34)/10</f>
        <v>19.171825396825398</v>
      </c>
      <c r="E98" s="210">
        <f>SUM(E101/D34)/10</f>
        <v>13.303571428571427</v>
      </c>
      <c r="F98" s="210">
        <f>SUM(F101/D34)/10</f>
        <v>5.553968253968254</v>
      </c>
      <c r="G98" s="210">
        <f>SUM(G101/D34)/10</f>
        <v>0.31428571428571433</v>
      </c>
      <c r="H98" s="1"/>
      <c r="I98" s="1"/>
      <c r="J98" s="1"/>
      <c r="K98" s="1"/>
      <c r="L98" s="1"/>
      <c r="M98" s="1"/>
      <c r="N98" s="1"/>
    </row>
    <row r="99" spans="1:7" ht="13.5">
      <c r="A99" s="176" t="s">
        <v>178</v>
      </c>
      <c r="B99" s="78" t="s">
        <v>179</v>
      </c>
      <c r="C99" s="79" t="s">
        <v>175</v>
      </c>
      <c r="D99" s="60"/>
      <c r="E99" s="157"/>
      <c r="F99" s="61"/>
      <c r="G99" s="62"/>
    </row>
    <row r="100" spans="1:14" ht="7.5" customHeight="1">
      <c r="A100" s="211"/>
      <c r="B100" s="212"/>
      <c r="C100" s="213"/>
      <c r="D100" s="214"/>
      <c r="E100" s="214"/>
      <c r="F100" s="214"/>
      <c r="G100" s="214"/>
      <c r="H100" s="196"/>
      <c r="I100" s="196"/>
      <c r="J100" s="196"/>
      <c r="K100" s="196"/>
      <c r="L100" s="196"/>
      <c r="M100" s="196"/>
      <c r="N100" s="196"/>
    </row>
    <row r="101" spans="1:14" s="56" customFormat="1" ht="13.5">
      <c r="A101" s="136" t="s">
        <v>180</v>
      </c>
      <c r="B101" s="215" t="s">
        <v>181</v>
      </c>
      <c r="C101" s="138" t="s">
        <v>81</v>
      </c>
      <c r="D101" s="139">
        <v>4831.3</v>
      </c>
      <c r="E101" s="216">
        <v>3352.5</v>
      </c>
      <c r="F101" s="217">
        <v>1399.6</v>
      </c>
      <c r="G101" s="142">
        <v>79.2</v>
      </c>
      <c r="H101" s="1"/>
      <c r="I101" s="1"/>
      <c r="J101" s="1"/>
      <c r="K101" s="1"/>
      <c r="L101" s="1"/>
      <c r="M101" s="1"/>
      <c r="N101" s="1"/>
    </row>
    <row r="102" spans="1:14" s="221" customFormat="1" ht="13.5">
      <c r="A102" s="218" t="s">
        <v>182</v>
      </c>
      <c r="B102" s="219" t="s">
        <v>183</v>
      </c>
      <c r="C102" s="79" t="s">
        <v>81</v>
      </c>
      <c r="D102" s="220">
        <f>D101</f>
        <v>4831.3</v>
      </c>
      <c r="E102" s="220">
        <f>E101</f>
        <v>3352.5</v>
      </c>
      <c r="F102" s="220">
        <f>F101</f>
        <v>1399.6</v>
      </c>
      <c r="G102" s="220">
        <f>G101</f>
        <v>79.2</v>
      </c>
      <c r="H102" s="56"/>
      <c r="I102" s="56"/>
      <c r="J102" s="56"/>
      <c r="K102" s="56"/>
      <c r="L102" s="56"/>
      <c r="M102" s="56"/>
      <c r="N102" s="56"/>
    </row>
    <row r="103" spans="1:7" ht="12.75">
      <c r="A103" s="218" t="s">
        <v>184</v>
      </c>
      <c r="B103" s="97" t="s">
        <v>185</v>
      </c>
      <c r="C103" s="59" t="s">
        <v>81</v>
      </c>
      <c r="D103" s="73"/>
      <c r="E103" s="99"/>
      <c r="F103" s="100"/>
      <c r="G103" s="76"/>
    </row>
    <row r="104" spans="1:14" ht="12.75">
      <c r="A104" s="218" t="s">
        <v>186</v>
      </c>
      <c r="B104" s="222" t="s">
        <v>187</v>
      </c>
      <c r="C104" s="223" t="s">
        <v>81</v>
      </c>
      <c r="D104" s="220"/>
      <c r="E104" s="224"/>
      <c r="F104" s="225"/>
      <c r="G104" s="226"/>
      <c r="H104" s="56"/>
      <c r="I104" s="56"/>
      <c r="J104" s="56"/>
      <c r="K104" s="56"/>
      <c r="L104" s="56"/>
      <c r="M104" s="56"/>
      <c r="N104" s="56"/>
    </row>
    <row r="105" spans="1:14" ht="38.25">
      <c r="A105" s="227" t="s">
        <v>188</v>
      </c>
      <c r="B105" s="228" t="s">
        <v>189</v>
      </c>
      <c r="C105" s="223" t="s">
        <v>81</v>
      </c>
      <c r="D105" s="220">
        <v>186.4</v>
      </c>
      <c r="E105" s="224">
        <v>186.4</v>
      </c>
      <c r="F105" s="225"/>
      <c r="G105" s="226"/>
      <c r="H105" s="56"/>
      <c r="I105" s="56"/>
      <c r="J105" s="56"/>
      <c r="K105" s="56"/>
      <c r="L105" s="56"/>
      <c r="M105" s="56"/>
      <c r="N105" s="56"/>
    </row>
    <row r="106" spans="1:14" ht="25.5" customHeight="1">
      <c r="A106" s="227" t="s">
        <v>190</v>
      </c>
      <c r="B106" s="229" t="s">
        <v>191</v>
      </c>
      <c r="C106" s="223" t="s">
        <v>81</v>
      </c>
      <c r="D106" s="220"/>
      <c r="E106" s="224"/>
      <c r="F106" s="225"/>
      <c r="G106" s="226"/>
      <c r="H106" s="56"/>
      <c r="I106" s="56"/>
      <c r="J106" s="56"/>
      <c r="K106" s="56"/>
      <c r="L106" s="56"/>
      <c r="M106" s="56"/>
      <c r="N106" s="56"/>
    </row>
    <row r="107" spans="1:14" ht="5.25" customHeight="1">
      <c r="A107" s="230"/>
      <c r="B107" s="231"/>
      <c r="C107" s="232"/>
      <c r="D107" s="132"/>
      <c r="E107" s="132"/>
      <c r="F107" s="132"/>
      <c r="G107" s="132"/>
      <c r="H107" s="221"/>
      <c r="I107" s="221"/>
      <c r="J107" s="221"/>
      <c r="K107" s="221"/>
      <c r="L107" s="221"/>
      <c r="M107" s="221"/>
      <c r="N107" s="221"/>
    </row>
    <row r="108" spans="1:7" ht="12.75">
      <c r="A108" s="233" t="s">
        <v>192</v>
      </c>
      <c r="B108" s="234" t="s">
        <v>193</v>
      </c>
      <c r="C108" s="79" t="s">
        <v>194</v>
      </c>
      <c r="D108" s="152">
        <v>370</v>
      </c>
      <c r="E108" s="153">
        <v>148</v>
      </c>
      <c r="F108" s="154">
        <v>222</v>
      </c>
      <c r="G108" s="155"/>
    </row>
    <row r="109" spans="1:7" ht="12.75">
      <c r="A109" s="235" t="s">
        <v>195</v>
      </c>
      <c r="B109" s="236" t="s">
        <v>196</v>
      </c>
      <c r="C109" s="237" t="s">
        <v>175</v>
      </c>
      <c r="D109" s="238">
        <f>SUM(D48/D108)*100</f>
        <v>40.81081081081081</v>
      </c>
      <c r="E109" s="238">
        <f>SUM(E48/E108)*100</f>
        <v>40.54054054054054</v>
      </c>
      <c r="F109" s="238">
        <f>SUM(F48/F108)*100</f>
        <v>40.99099099099099</v>
      </c>
      <c r="G109" s="54"/>
    </row>
    <row r="110" spans="1:7" ht="12.75">
      <c r="A110" s="233" t="s">
        <v>197</v>
      </c>
      <c r="B110" s="234" t="s">
        <v>198</v>
      </c>
      <c r="C110" s="79" t="s">
        <v>194</v>
      </c>
      <c r="D110" s="152"/>
      <c r="E110" s="153"/>
      <c r="F110" s="154"/>
      <c r="G110" s="155"/>
    </row>
    <row r="111" spans="1:7" ht="12.75">
      <c r="A111" s="235" t="s">
        <v>199</v>
      </c>
      <c r="B111" s="236" t="s">
        <v>200</v>
      </c>
      <c r="C111" s="237" t="s">
        <v>175</v>
      </c>
      <c r="D111" s="51"/>
      <c r="E111" s="174"/>
      <c r="F111" s="175"/>
      <c r="G111" s="54"/>
    </row>
    <row r="112" spans="1:7" ht="12.75">
      <c r="A112" s="239" t="s">
        <v>201</v>
      </c>
      <c r="B112" s="58" t="s">
        <v>202</v>
      </c>
      <c r="C112" s="240" t="s">
        <v>194</v>
      </c>
      <c r="D112" s="241"/>
      <c r="E112" s="163"/>
      <c r="F112" s="164"/>
      <c r="G112" s="62"/>
    </row>
    <row r="113" spans="1:7" ht="12.75">
      <c r="A113" s="235" t="s">
        <v>203</v>
      </c>
      <c r="B113" s="236" t="s">
        <v>196</v>
      </c>
      <c r="C113" s="237" t="s">
        <v>175</v>
      </c>
      <c r="D113" s="51"/>
      <c r="E113" s="174"/>
      <c r="F113" s="175"/>
      <c r="G113" s="54"/>
    </row>
    <row r="114" spans="1:7" s="98" customFormat="1" ht="12.75" customHeight="1">
      <c r="A114" s="239" t="s">
        <v>204</v>
      </c>
      <c r="B114" s="112" t="s">
        <v>205</v>
      </c>
      <c r="C114" s="242" t="s">
        <v>206</v>
      </c>
      <c r="D114" s="243">
        <v>1.13</v>
      </c>
      <c r="E114" s="243">
        <v>0.03</v>
      </c>
      <c r="F114" s="243">
        <v>1.1</v>
      </c>
      <c r="G114" s="244"/>
    </row>
    <row r="115" spans="1:14" s="246" customFormat="1" ht="13.5" customHeight="1">
      <c r="A115" s="239" t="s">
        <v>207</v>
      </c>
      <c r="B115" s="58" t="s">
        <v>208</v>
      </c>
      <c r="C115" s="240" t="s">
        <v>209</v>
      </c>
      <c r="D115" s="245">
        <f>SUM(D108/D30)</f>
        <v>12.758620689655173</v>
      </c>
      <c r="E115" s="245">
        <f>SUM(E108/D30)</f>
        <v>5.103448275862069</v>
      </c>
      <c r="F115" s="245">
        <f>SUM(F108/D30)</f>
        <v>7.655172413793103</v>
      </c>
      <c r="G115" s="62"/>
      <c r="H115" s="98"/>
      <c r="I115" s="98"/>
      <c r="J115" s="98"/>
      <c r="K115" s="98"/>
      <c r="L115" s="98"/>
      <c r="M115" s="98"/>
      <c r="N115" s="98"/>
    </row>
    <row r="116" spans="1:14" s="247" customFormat="1" ht="12.75">
      <c r="A116" s="239" t="s">
        <v>210</v>
      </c>
      <c r="B116" s="58" t="s">
        <v>211</v>
      </c>
      <c r="C116" s="240" t="s">
        <v>74</v>
      </c>
      <c r="D116" s="60">
        <v>38</v>
      </c>
      <c r="E116" s="163">
        <v>26.6</v>
      </c>
      <c r="F116" s="164">
        <v>10.1</v>
      </c>
      <c r="G116" s="62">
        <v>1.3</v>
      </c>
      <c r="H116" s="98"/>
      <c r="I116" s="98"/>
      <c r="J116" s="98"/>
      <c r="K116" s="98"/>
      <c r="L116" s="98"/>
      <c r="M116" s="98"/>
      <c r="N116" s="98"/>
    </row>
    <row r="117" spans="1:14" s="247" customFormat="1" ht="12.75">
      <c r="A117" s="70" t="s">
        <v>212</v>
      </c>
      <c r="B117" s="173" t="s">
        <v>213</v>
      </c>
      <c r="C117" s="120" t="s">
        <v>74</v>
      </c>
      <c r="D117" s="60"/>
      <c r="E117" s="163"/>
      <c r="F117" s="164"/>
      <c r="G117" s="62"/>
      <c r="H117" s="98"/>
      <c r="I117" s="98"/>
      <c r="J117" s="98"/>
      <c r="K117" s="98"/>
      <c r="L117" s="98"/>
      <c r="M117" s="98"/>
      <c r="N117" s="98"/>
    </row>
    <row r="118" spans="1:7" s="98" customFormat="1" ht="12.75">
      <c r="A118" s="70" t="s">
        <v>214</v>
      </c>
      <c r="B118" s="173" t="s">
        <v>215</v>
      </c>
      <c r="C118" s="120" t="s">
        <v>74</v>
      </c>
      <c r="D118" s="73">
        <v>8</v>
      </c>
      <c r="E118" s="99">
        <v>5.6</v>
      </c>
      <c r="F118" s="100">
        <v>2.1</v>
      </c>
      <c r="G118" s="76">
        <v>0.3</v>
      </c>
    </row>
    <row r="119" spans="1:7" s="98" customFormat="1" ht="12.75">
      <c r="A119" s="239" t="s">
        <v>216</v>
      </c>
      <c r="B119" s="58" t="s">
        <v>217</v>
      </c>
      <c r="C119" s="240" t="s">
        <v>218</v>
      </c>
      <c r="D119" s="60">
        <v>2230</v>
      </c>
      <c r="E119" s="163">
        <v>2016</v>
      </c>
      <c r="F119" s="164">
        <v>2771</v>
      </c>
      <c r="G119" s="62">
        <v>2417</v>
      </c>
    </row>
    <row r="120" spans="1:7" s="98" customFormat="1" ht="12.75">
      <c r="A120" s="63" t="s">
        <v>219</v>
      </c>
      <c r="B120" s="58" t="s">
        <v>220</v>
      </c>
      <c r="C120" s="59" t="s">
        <v>218</v>
      </c>
      <c r="D120" s="101">
        <v>5323</v>
      </c>
      <c r="E120" s="248">
        <v>4988</v>
      </c>
      <c r="F120" s="249">
        <v>6551</v>
      </c>
      <c r="G120" s="104">
        <v>2972</v>
      </c>
    </row>
    <row r="121" spans="1:14" ht="16.5">
      <c r="A121" s="181" t="s">
        <v>221</v>
      </c>
      <c r="B121" s="58" t="s">
        <v>222</v>
      </c>
      <c r="C121" s="167" t="s">
        <v>223</v>
      </c>
      <c r="D121" s="168">
        <v>15.4</v>
      </c>
      <c r="E121" s="169"/>
      <c r="F121" s="170"/>
      <c r="G121" s="162"/>
      <c r="H121" s="250"/>
      <c r="I121" s="250"/>
      <c r="J121" s="250"/>
      <c r="K121" s="250"/>
      <c r="L121" s="250"/>
      <c r="M121" s="250"/>
      <c r="N121" s="250"/>
    </row>
    <row r="122" spans="1:14" ht="5.25" customHeight="1">
      <c r="A122" s="251"/>
      <c r="B122" s="252"/>
      <c r="C122" s="213"/>
      <c r="D122" s="214"/>
      <c r="E122" s="214"/>
      <c r="F122" s="214"/>
      <c r="G122" s="214"/>
      <c r="H122" s="253"/>
      <c r="I122" s="253"/>
      <c r="J122" s="253"/>
      <c r="K122" s="253"/>
      <c r="L122" s="253"/>
      <c r="M122" s="253"/>
      <c r="N122" s="253"/>
    </row>
    <row r="123" spans="1:7" ht="15">
      <c r="A123" s="254" t="s">
        <v>224</v>
      </c>
      <c r="B123" s="255" t="s">
        <v>225</v>
      </c>
      <c r="C123" s="256" t="s">
        <v>226</v>
      </c>
      <c r="D123" s="139">
        <v>2488</v>
      </c>
      <c r="E123" s="140"/>
      <c r="F123" s="141"/>
      <c r="G123" s="142"/>
    </row>
    <row r="124" spans="1:7" ht="15">
      <c r="A124" s="233" t="s">
        <v>227</v>
      </c>
      <c r="B124" s="234" t="s">
        <v>228</v>
      </c>
      <c r="C124" s="242" t="s">
        <v>229</v>
      </c>
      <c r="D124" s="152">
        <v>6</v>
      </c>
      <c r="E124" s="153"/>
      <c r="F124" s="154"/>
      <c r="G124" s="155"/>
    </row>
    <row r="125" spans="1:7" ht="15.75">
      <c r="A125" s="239" t="s">
        <v>230</v>
      </c>
      <c r="B125" s="257" t="s">
        <v>231</v>
      </c>
      <c r="C125" s="240" t="s">
        <v>232</v>
      </c>
      <c r="D125" s="258">
        <v>7</v>
      </c>
      <c r="E125" s="259"/>
      <c r="F125" s="260"/>
      <c r="G125" s="244"/>
    </row>
    <row r="126" spans="1:7" ht="12.75">
      <c r="A126" s="239" t="s">
        <v>233</v>
      </c>
      <c r="B126" s="257" t="s">
        <v>234</v>
      </c>
      <c r="C126" s="240" t="s">
        <v>81</v>
      </c>
      <c r="D126" s="258">
        <v>12</v>
      </c>
      <c r="E126" s="259"/>
      <c r="F126" s="260"/>
      <c r="G126" s="261"/>
    </row>
    <row r="127" spans="1:7" ht="15.75">
      <c r="A127" s="239" t="s">
        <v>235</v>
      </c>
      <c r="B127" s="257" t="s">
        <v>236</v>
      </c>
      <c r="C127" s="240" t="s">
        <v>237</v>
      </c>
      <c r="D127" s="258">
        <v>1714</v>
      </c>
      <c r="E127" s="259"/>
      <c r="F127" s="260"/>
      <c r="G127" s="244"/>
    </row>
    <row r="128" spans="1:7" ht="15.75">
      <c r="A128" s="239" t="s">
        <v>238</v>
      </c>
      <c r="B128" s="257" t="s">
        <v>239</v>
      </c>
      <c r="C128" s="240" t="s">
        <v>240</v>
      </c>
      <c r="D128" s="262">
        <v>8050</v>
      </c>
      <c r="E128" s="263"/>
      <c r="F128" s="264"/>
      <c r="G128" s="265"/>
    </row>
    <row r="129" spans="1:7" ht="14.25">
      <c r="A129" s="239" t="s">
        <v>241</v>
      </c>
      <c r="B129" s="257" t="s">
        <v>242</v>
      </c>
      <c r="C129" s="240" t="s">
        <v>243</v>
      </c>
      <c r="D129" s="258">
        <v>73.5</v>
      </c>
      <c r="E129" s="259"/>
      <c r="F129" s="260"/>
      <c r="G129" s="266"/>
    </row>
    <row r="130" spans="1:7" ht="12.75">
      <c r="A130" s="239" t="s">
        <v>244</v>
      </c>
      <c r="B130" s="257" t="s">
        <v>245</v>
      </c>
      <c r="C130" s="240" t="s">
        <v>246</v>
      </c>
      <c r="D130" s="262">
        <v>0</v>
      </c>
      <c r="E130" s="263"/>
      <c r="F130" s="264"/>
      <c r="G130" s="267"/>
    </row>
    <row r="131" spans="1:7" ht="14.25">
      <c r="A131" s="233" t="s">
        <v>247</v>
      </c>
      <c r="B131" s="58" t="s">
        <v>248</v>
      </c>
      <c r="C131" s="240" t="s">
        <v>229</v>
      </c>
      <c r="D131" s="60">
        <v>2190</v>
      </c>
      <c r="E131" s="163"/>
      <c r="F131" s="164"/>
      <c r="G131" s="62"/>
    </row>
    <row r="132" spans="1:7" ht="12.75">
      <c r="A132" s="239" t="s">
        <v>249</v>
      </c>
      <c r="B132" s="257" t="s">
        <v>250</v>
      </c>
      <c r="C132" s="240" t="s">
        <v>251</v>
      </c>
      <c r="D132" s="258">
        <v>9471</v>
      </c>
      <c r="E132" s="259"/>
      <c r="F132" s="260"/>
      <c r="G132" s="244"/>
    </row>
    <row r="133" spans="1:7" ht="12.75">
      <c r="A133" s="239" t="s">
        <v>252</v>
      </c>
      <c r="B133" s="257" t="s">
        <v>234</v>
      </c>
      <c r="C133" s="240" t="s">
        <v>81</v>
      </c>
      <c r="D133" s="258">
        <v>1104</v>
      </c>
      <c r="E133" s="268"/>
      <c r="F133" s="269"/>
      <c r="G133" s="244"/>
    </row>
    <row r="134" spans="1:7" ht="14.25">
      <c r="A134" s="239" t="s">
        <v>253</v>
      </c>
      <c r="B134" s="257" t="s">
        <v>236</v>
      </c>
      <c r="C134" s="240" t="s">
        <v>254</v>
      </c>
      <c r="D134" s="258">
        <v>504.1</v>
      </c>
      <c r="E134" s="259"/>
      <c r="F134" s="260"/>
      <c r="G134" s="244"/>
    </row>
    <row r="135" spans="1:7" ht="12.75">
      <c r="A135" s="239" t="s">
        <v>255</v>
      </c>
      <c r="B135" s="257" t="s">
        <v>239</v>
      </c>
      <c r="C135" s="240" t="s">
        <v>256</v>
      </c>
      <c r="D135" s="262">
        <v>2312</v>
      </c>
      <c r="E135" s="263"/>
      <c r="F135" s="264"/>
      <c r="G135" s="270"/>
    </row>
    <row r="136" spans="1:7" ht="14.25">
      <c r="A136" s="239" t="s">
        <v>257</v>
      </c>
      <c r="B136" s="257" t="s">
        <v>242</v>
      </c>
      <c r="C136" s="240" t="s">
        <v>243</v>
      </c>
      <c r="D136" s="258">
        <v>90.5</v>
      </c>
      <c r="E136" s="259"/>
      <c r="F136" s="260"/>
      <c r="G136" s="266"/>
    </row>
    <row r="137" spans="1:7" ht="12.75">
      <c r="A137" s="239" t="s">
        <v>258</v>
      </c>
      <c r="B137" s="257" t="s">
        <v>245</v>
      </c>
      <c r="C137" s="240" t="s">
        <v>246</v>
      </c>
      <c r="D137" s="262">
        <v>88</v>
      </c>
      <c r="E137" s="263"/>
      <c r="F137" s="264"/>
      <c r="G137" s="270"/>
    </row>
    <row r="138" spans="1:7" ht="14.25">
      <c r="A138" s="233" t="s">
        <v>259</v>
      </c>
      <c r="B138" s="58" t="s">
        <v>260</v>
      </c>
      <c r="C138" s="240" t="s">
        <v>229</v>
      </c>
      <c r="D138" s="60"/>
      <c r="E138" s="163"/>
      <c r="F138" s="164"/>
      <c r="G138" s="62"/>
    </row>
    <row r="139" spans="1:7" ht="12.75">
      <c r="A139" s="239" t="s">
        <v>261</v>
      </c>
      <c r="B139" s="257" t="s">
        <v>262</v>
      </c>
      <c r="C139" s="240" t="s">
        <v>251</v>
      </c>
      <c r="D139" s="258"/>
      <c r="E139" s="259"/>
      <c r="F139" s="260"/>
      <c r="G139" s="244"/>
    </row>
    <row r="140" spans="1:7" ht="12.75">
      <c r="A140" s="239" t="s">
        <v>263</v>
      </c>
      <c r="B140" s="257" t="s">
        <v>234</v>
      </c>
      <c r="C140" s="240" t="s">
        <v>81</v>
      </c>
      <c r="D140" s="258"/>
      <c r="E140" s="268"/>
      <c r="F140" s="269"/>
      <c r="G140" s="244"/>
    </row>
    <row r="141" spans="1:7" ht="12.75">
      <c r="A141" s="239" t="s">
        <v>264</v>
      </c>
      <c r="B141" s="257" t="s">
        <v>236</v>
      </c>
      <c r="C141" s="240" t="s">
        <v>265</v>
      </c>
      <c r="D141" s="258"/>
      <c r="E141" s="259"/>
      <c r="F141" s="260"/>
      <c r="G141" s="244"/>
    </row>
    <row r="142" spans="1:7" ht="12.75">
      <c r="A142" s="239" t="s">
        <v>266</v>
      </c>
      <c r="B142" s="257" t="s">
        <v>239</v>
      </c>
      <c r="C142" s="240" t="s">
        <v>256</v>
      </c>
      <c r="D142" s="262"/>
      <c r="E142" s="263"/>
      <c r="F142" s="264"/>
      <c r="G142" s="270"/>
    </row>
    <row r="143" spans="1:7" ht="14.25">
      <c r="A143" s="239" t="s">
        <v>267</v>
      </c>
      <c r="B143" s="257" t="s">
        <v>242</v>
      </c>
      <c r="C143" s="240" t="s">
        <v>243</v>
      </c>
      <c r="D143" s="258"/>
      <c r="E143" s="259"/>
      <c r="F143" s="260"/>
      <c r="G143" s="266"/>
    </row>
    <row r="144" spans="1:7" ht="12.75">
      <c r="A144" s="239" t="s">
        <v>268</v>
      </c>
      <c r="B144" s="257" t="s">
        <v>245</v>
      </c>
      <c r="C144" s="240" t="s">
        <v>246</v>
      </c>
      <c r="D144" s="262"/>
      <c r="E144" s="263"/>
      <c r="F144" s="264"/>
      <c r="G144" s="270"/>
    </row>
    <row r="145" spans="1:7" ht="14.25">
      <c r="A145" s="233" t="s">
        <v>269</v>
      </c>
      <c r="B145" s="271" t="s">
        <v>270</v>
      </c>
      <c r="C145" s="240" t="s">
        <v>229</v>
      </c>
      <c r="D145" s="60">
        <v>194</v>
      </c>
      <c r="E145" s="163"/>
      <c r="F145" s="164"/>
      <c r="G145" s="62"/>
    </row>
    <row r="146" spans="1:7" ht="12.75">
      <c r="A146" s="239" t="s">
        <v>271</v>
      </c>
      <c r="B146" s="272" t="s">
        <v>250</v>
      </c>
      <c r="C146" s="240" t="s">
        <v>251</v>
      </c>
      <c r="D146" s="258">
        <v>342</v>
      </c>
      <c r="E146" s="259"/>
      <c r="F146" s="260"/>
      <c r="G146" s="244"/>
    </row>
    <row r="147" spans="1:7" ht="12.75">
      <c r="A147" s="239" t="s">
        <v>272</v>
      </c>
      <c r="B147" s="257" t="s">
        <v>234</v>
      </c>
      <c r="C147" s="240" t="s">
        <v>81</v>
      </c>
      <c r="D147" s="258">
        <v>151</v>
      </c>
      <c r="E147" s="259"/>
      <c r="F147" s="260"/>
      <c r="G147" s="244"/>
    </row>
    <row r="148" spans="1:7" ht="12.75">
      <c r="A148" s="239" t="s">
        <v>273</v>
      </c>
      <c r="B148" s="257" t="s">
        <v>236</v>
      </c>
      <c r="C148" s="240" t="s">
        <v>265</v>
      </c>
      <c r="D148" s="258">
        <v>441.5</v>
      </c>
      <c r="E148" s="259"/>
      <c r="F148" s="260"/>
      <c r="G148" s="244"/>
    </row>
    <row r="149" spans="1:7" ht="12.75">
      <c r="A149" s="239" t="s">
        <v>274</v>
      </c>
      <c r="B149" s="257" t="s">
        <v>239</v>
      </c>
      <c r="C149" s="240" t="s">
        <v>256</v>
      </c>
      <c r="D149" s="262">
        <v>5680</v>
      </c>
      <c r="E149" s="263"/>
      <c r="F149" s="264"/>
      <c r="G149" s="270"/>
    </row>
    <row r="150" spans="1:7" ht="14.25">
      <c r="A150" s="239" t="s">
        <v>275</v>
      </c>
      <c r="B150" s="257" t="s">
        <v>242</v>
      </c>
      <c r="C150" s="240" t="s">
        <v>243</v>
      </c>
      <c r="D150" s="258">
        <v>95.6</v>
      </c>
      <c r="E150" s="259"/>
      <c r="F150" s="260"/>
      <c r="G150" s="266"/>
    </row>
    <row r="151" spans="1:7" ht="12.75">
      <c r="A151" s="239" t="s">
        <v>276</v>
      </c>
      <c r="B151" s="273" t="s">
        <v>245</v>
      </c>
      <c r="C151" s="274" t="s">
        <v>246</v>
      </c>
      <c r="D151" s="262">
        <v>8</v>
      </c>
      <c r="E151" s="263"/>
      <c r="F151" s="264"/>
      <c r="G151" s="270"/>
    </row>
    <row r="152" spans="1:7" ht="14.25">
      <c r="A152" s="233" t="s">
        <v>277</v>
      </c>
      <c r="B152" s="271" t="s">
        <v>278</v>
      </c>
      <c r="C152" s="240" t="s">
        <v>229</v>
      </c>
      <c r="D152" s="60"/>
      <c r="E152" s="163"/>
      <c r="F152" s="164"/>
      <c r="G152" s="62"/>
    </row>
    <row r="153" spans="1:7" ht="12.75">
      <c r="A153" s="239" t="s">
        <v>279</v>
      </c>
      <c r="B153" s="272" t="s">
        <v>250</v>
      </c>
      <c r="C153" s="240" t="s">
        <v>251</v>
      </c>
      <c r="D153" s="258"/>
      <c r="E153" s="259"/>
      <c r="F153" s="260"/>
      <c r="G153" s="244"/>
    </row>
    <row r="154" spans="1:7" ht="12.75">
      <c r="A154" s="239" t="s">
        <v>280</v>
      </c>
      <c r="B154" s="257" t="s">
        <v>234</v>
      </c>
      <c r="C154" s="240" t="s">
        <v>81</v>
      </c>
      <c r="D154" s="258"/>
      <c r="E154" s="259"/>
      <c r="F154" s="260"/>
      <c r="G154" s="244"/>
    </row>
    <row r="155" spans="1:7" ht="12.75">
      <c r="A155" s="239" t="s">
        <v>281</v>
      </c>
      <c r="B155" s="257" t="s">
        <v>236</v>
      </c>
      <c r="C155" s="240" t="s">
        <v>265</v>
      </c>
      <c r="D155" s="258"/>
      <c r="E155" s="259"/>
      <c r="F155" s="260"/>
      <c r="G155" s="244"/>
    </row>
    <row r="156" spans="1:7" ht="12.75">
      <c r="A156" s="239" t="s">
        <v>282</v>
      </c>
      <c r="B156" s="257" t="s">
        <v>239</v>
      </c>
      <c r="C156" s="240" t="s">
        <v>256</v>
      </c>
      <c r="D156" s="262"/>
      <c r="E156" s="263"/>
      <c r="F156" s="264"/>
      <c r="G156" s="270"/>
    </row>
    <row r="157" spans="1:7" ht="14.25">
      <c r="A157" s="239" t="s">
        <v>283</v>
      </c>
      <c r="B157" s="257" t="s">
        <v>242</v>
      </c>
      <c r="C157" s="240" t="s">
        <v>243</v>
      </c>
      <c r="D157" s="258"/>
      <c r="E157" s="259"/>
      <c r="F157" s="260"/>
      <c r="G157" s="266"/>
    </row>
    <row r="158" spans="1:7" ht="12.75">
      <c r="A158" s="239" t="s">
        <v>284</v>
      </c>
      <c r="B158" s="275" t="s">
        <v>245</v>
      </c>
      <c r="C158" s="274" t="s">
        <v>246</v>
      </c>
      <c r="D158" s="262"/>
      <c r="E158" s="263"/>
      <c r="F158" s="264"/>
      <c r="G158" s="270"/>
    </row>
    <row r="159" spans="1:7" ht="14.25">
      <c r="A159" s="233" t="s">
        <v>285</v>
      </c>
      <c r="B159" s="271" t="s">
        <v>286</v>
      </c>
      <c r="C159" s="240" t="s">
        <v>229</v>
      </c>
      <c r="D159" s="60">
        <v>98</v>
      </c>
      <c r="E159" s="163"/>
      <c r="F159" s="164"/>
      <c r="G159" s="62"/>
    </row>
    <row r="160" spans="1:7" ht="12.75">
      <c r="A160" s="239" t="s">
        <v>287</v>
      </c>
      <c r="B160" s="272" t="s">
        <v>288</v>
      </c>
      <c r="C160" s="240" t="s">
        <v>251</v>
      </c>
      <c r="D160" s="258">
        <v>488</v>
      </c>
      <c r="E160" s="259"/>
      <c r="F160" s="260"/>
      <c r="G160" s="244"/>
    </row>
    <row r="161" spans="1:7" ht="12.75">
      <c r="A161" s="239" t="s">
        <v>289</v>
      </c>
      <c r="B161" s="257" t="s">
        <v>234</v>
      </c>
      <c r="C161" s="240" t="s">
        <v>81</v>
      </c>
      <c r="D161" s="258">
        <v>61</v>
      </c>
      <c r="E161" s="259"/>
      <c r="F161" s="260"/>
      <c r="G161" s="244"/>
    </row>
    <row r="162" spans="1:7" ht="14.25">
      <c r="A162" s="239" t="s">
        <v>290</v>
      </c>
      <c r="B162" s="257" t="s">
        <v>236</v>
      </c>
      <c r="C162" s="240" t="s">
        <v>254</v>
      </c>
      <c r="D162" s="258">
        <v>622.4</v>
      </c>
      <c r="E162" s="259"/>
      <c r="F162" s="260"/>
      <c r="G162" s="244"/>
    </row>
    <row r="163" spans="1:7" ht="12.75">
      <c r="A163" s="239" t="s">
        <v>291</v>
      </c>
      <c r="B163" s="257" t="s">
        <v>239</v>
      </c>
      <c r="C163" s="240" t="s">
        <v>256</v>
      </c>
      <c r="D163" s="262">
        <v>2000</v>
      </c>
      <c r="E163" s="263"/>
      <c r="F163" s="264"/>
      <c r="G163" s="270"/>
    </row>
    <row r="164" spans="1:7" ht="14.25">
      <c r="A164" s="239" t="s">
        <v>292</v>
      </c>
      <c r="B164" s="257" t="s">
        <v>242</v>
      </c>
      <c r="C164" s="240" t="s">
        <v>243</v>
      </c>
      <c r="D164" s="258">
        <v>107.5</v>
      </c>
      <c r="E164" s="259"/>
      <c r="F164" s="260"/>
      <c r="G164" s="266"/>
    </row>
    <row r="165" spans="1:7" ht="12.75">
      <c r="A165" s="239" t="s">
        <v>293</v>
      </c>
      <c r="B165" s="275" t="s">
        <v>245</v>
      </c>
      <c r="C165" s="274" t="s">
        <v>246</v>
      </c>
      <c r="D165" s="262">
        <v>4</v>
      </c>
      <c r="E165" s="263"/>
      <c r="F165" s="264"/>
      <c r="G165" s="270"/>
    </row>
    <row r="166" spans="1:7" ht="14.25">
      <c r="A166" s="233" t="s">
        <v>294</v>
      </c>
      <c r="B166" s="271"/>
      <c r="C166" s="240" t="s">
        <v>229</v>
      </c>
      <c r="D166" s="60"/>
      <c r="E166" s="163"/>
      <c r="F166" s="164"/>
      <c r="G166" s="62"/>
    </row>
    <row r="167" spans="1:7" ht="12.75">
      <c r="A167" s="239" t="s">
        <v>295</v>
      </c>
      <c r="B167" s="272" t="s">
        <v>288</v>
      </c>
      <c r="C167" s="240" t="s">
        <v>251</v>
      </c>
      <c r="D167" s="258"/>
      <c r="E167" s="259"/>
      <c r="F167" s="260"/>
      <c r="G167" s="244"/>
    </row>
    <row r="168" spans="1:7" ht="12.75">
      <c r="A168" s="239" t="s">
        <v>296</v>
      </c>
      <c r="B168" s="257" t="s">
        <v>234</v>
      </c>
      <c r="C168" s="240" t="s">
        <v>81</v>
      </c>
      <c r="D168" s="258"/>
      <c r="E168" s="259"/>
      <c r="F168" s="260"/>
      <c r="G168" s="244"/>
    </row>
    <row r="169" spans="1:7" ht="14.25">
      <c r="A169" s="239" t="s">
        <v>297</v>
      </c>
      <c r="B169" s="257" t="s">
        <v>236</v>
      </c>
      <c r="C169" s="240" t="s">
        <v>254</v>
      </c>
      <c r="D169" s="258"/>
      <c r="E169" s="259"/>
      <c r="F169" s="260"/>
      <c r="G169" s="244"/>
    </row>
    <row r="170" spans="1:7" ht="12.75">
      <c r="A170" s="239" t="s">
        <v>298</v>
      </c>
      <c r="B170" s="257" t="s">
        <v>239</v>
      </c>
      <c r="C170" s="240" t="s">
        <v>256</v>
      </c>
      <c r="D170" s="262"/>
      <c r="E170" s="263"/>
      <c r="F170" s="264"/>
      <c r="G170" s="270"/>
    </row>
    <row r="171" spans="1:7" ht="14.25">
      <c r="A171" s="239" t="s">
        <v>299</v>
      </c>
      <c r="B171" s="257" t="s">
        <v>242</v>
      </c>
      <c r="C171" s="240" t="s">
        <v>243</v>
      </c>
      <c r="D171" s="258"/>
      <c r="E171" s="259"/>
      <c r="F171" s="260"/>
      <c r="G171" s="266"/>
    </row>
    <row r="172" spans="1:7" ht="12.75">
      <c r="A172" s="239" t="s">
        <v>300</v>
      </c>
      <c r="B172" s="275" t="s">
        <v>245</v>
      </c>
      <c r="C172" s="274" t="s">
        <v>246</v>
      </c>
      <c r="D172" s="262"/>
      <c r="E172" s="263"/>
      <c r="F172" s="264"/>
      <c r="G172" s="270"/>
    </row>
    <row r="173" spans="1:7" ht="14.25">
      <c r="A173" s="233" t="s">
        <v>301</v>
      </c>
      <c r="B173" s="271"/>
      <c r="C173" s="240" t="s">
        <v>229</v>
      </c>
      <c r="D173" s="60"/>
      <c r="E173" s="163"/>
      <c r="F173" s="164"/>
      <c r="G173" s="62"/>
    </row>
    <row r="174" spans="1:7" ht="12.75">
      <c r="A174" s="239" t="s">
        <v>302</v>
      </c>
      <c r="B174" s="272" t="s">
        <v>288</v>
      </c>
      <c r="C174" s="240" t="s">
        <v>251</v>
      </c>
      <c r="D174" s="258"/>
      <c r="E174" s="259"/>
      <c r="F174" s="260"/>
      <c r="G174" s="244"/>
    </row>
    <row r="175" spans="1:7" ht="12.75">
      <c r="A175" s="239" t="s">
        <v>303</v>
      </c>
      <c r="B175" s="257" t="s">
        <v>234</v>
      </c>
      <c r="C175" s="240" t="s">
        <v>81</v>
      </c>
      <c r="D175" s="258"/>
      <c r="E175" s="259"/>
      <c r="F175" s="260"/>
      <c r="G175" s="244"/>
    </row>
    <row r="176" spans="1:7" ht="14.25">
      <c r="A176" s="239" t="s">
        <v>304</v>
      </c>
      <c r="B176" s="257" t="s">
        <v>236</v>
      </c>
      <c r="C176" s="240" t="s">
        <v>254</v>
      </c>
      <c r="D176" s="258"/>
      <c r="E176" s="259"/>
      <c r="F176" s="260"/>
      <c r="G176" s="244"/>
    </row>
    <row r="177" spans="1:7" ht="12.75">
      <c r="A177" s="239" t="s">
        <v>305</v>
      </c>
      <c r="B177" s="257" t="s">
        <v>239</v>
      </c>
      <c r="C177" s="240" t="s">
        <v>256</v>
      </c>
      <c r="D177" s="262"/>
      <c r="E177" s="263"/>
      <c r="F177" s="264"/>
      <c r="G177" s="270"/>
    </row>
    <row r="178" spans="1:7" ht="14.25">
      <c r="A178" s="239" t="s">
        <v>306</v>
      </c>
      <c r="B178" s="257" t="s">
        <v>242</v>
      </c>
      <c r="C178" s="240" t="s">
        <v>243</v>
      </c>
      <c r="D178" s="258"/>
      <c r="E178" s="259"/>
      <c r="F178" s="260"/>
      <c r="G178" s="266"/>
    </row>
    <row r="179" spans="1:7" ht="13.5">
      <c r="A179" s="276" t="s">
        <v>307</v>
      </c>
      <c r="B179" s="277" t="s">
        <v>245</v>
      </c>
      <c r="C179" s="278" t="s">
        <v>246</v>
      </c>
      <c r="D179" s="279"/>
      <c r="E179" s="280"/>
      <c r="F179" s="281"/>
      <c r="G179" s="282"/>
    </row>
    <row r="180" spans="1:7" ht="15">
      <c r="A180" s="194" t="s">
        <v>308</v>
      </c>
      <c r="B180" s="234" t="s">
        <v>309</v>
      </c>
      <c r="C180" s="79" t="s">
        <v>254</v>
      </c>
      <c r="D180" s="152">
        <v>533.76</v>
      </c>
      <c r="E180" s="158"/>
      <c r="F180" s="159"/>
      <c r="G180" s="155"/>
    </row>
    <row r="181" spans="1:7" ht="15">
      <c r="A181" s="283" t="s">
        <v>310</v>
      </c>
      <c r="B181" s="284" t="s">
        <v>311</v>
      </c>
      <c r="C181" s="285" t="s">
        <v>243</v>
      </c>
      <c r="D181" s="286">
        <v>85.8</v>
      </c>
      <c r="E181" s="287"/>
      <c r="F181" s="288"/>
      <c r="G181" s="289"/>
    </row>
    <row r="182" spans="1:7" ht="13.5">
      <c r="A182" s="290"/>
      <c r="B182" s="291"/>
      <c r="C182" s="292"/>
      <c r="D182" s="293"/>
      <c r="E182" s="293"/>
      <c r="F182" s="293"/>
      <c r="G182" s="293"/>
    </row>
    <row r="183" spans="1:7" ht="12.75">
      <c r="A183" s="294" t="s">
        <v>312</v>
      </c>
      <c r="B183" s="295" t="s">
        <v>313</v>
      </c>
      <c r="C183" s="296" t="s">
        <v>81</v>
      </c>
      <c r="D183" s="297">
        <v>233.7</v>
      </c>
      <c r="E183" s="298"/>
      <c r="F183" s="299"/>
      <c r="G183" s="300"/>
    </row>
    <row r="184" spans="1:7" ht="38.25">
      <c r="A184" s="301" t="s">
        <v>314</v>
      </c>
      <c r="B184" s="302" t="s">
        <v>189</v>
      </c>
      <c r="C184" s="303" t="s">
        <v>81</v>
      </c>
      <c r="D184" s="304">
        <v>186.4</v>
      </c>
      <c r="E184" s="81"/>
      <c r="F184" s="82"/>
      <c r="G184" s="83"/>
    </row>
    <row r="185" spans="1:7" ht="25.5">
      <c r="A185" s="301" t="s">
        <v>315</v>
      </c>
      <c r="B185" s="302" t="s">
        <v>191</v>
      </c>
      <c r="C185" s="223" t="s">
        <v>81</v>
      </c>
      <c r="D185" s="304"/>
      <c r="E185" s="81"/>
      <c r="F185" s="82"/>
      <c r="G185" s="83"/>
    </row>
    <row r="186" spans="1:7" ht="38.25">
      <c r="A186" s="301" t="s">
        <v>316</v>
      </c>
      <c r="B186" s="302" t="s">
        <v>317</v>
      </c>
      <c r="C186" s="305" t="s">
        <v>81</v>
      </c>
      <c r="D186" s="304">
        <v>19.2</v>
      </c>
      <c r="E186" s="81"/>
      <c r="F186" s="82"/>
      <c r="G186" s="83"/>
    </row>
    <row r="187" spans="1:7" ht="25.5">
      <c r="A187" s="301" t="s">
        <v>318</v>
      </c>
      <c r="B187" s="302" t="s">
        <v>319</v>
      </c>
      <c r="C187" s="305" t="s">
        <v>81</v>
      </c>
      <c r="D187" s="304"/>
      <c r="E187" s="81"/>
      <c r="F187" s="82"/>
      <c r="G187" s="83"/>
    </row>
    <row r="188" spans="1:7" ht="38.25" customHeight="1">
      <c r="A188" s="301" t="s">
        <v>314</v>
      </c>
      <c r="B188" s="302" t="s">
        <v>320</v>
      </c>
      <c r="C188" s="274" t="s">
        <v>81</v>
      </c>
      <c r="D188" s="152">
        <v>66.5</v>
      </c>
      <c r="E188" s="81"/>
      <c r="F188" s="82"/>
      <c r="G188" s="83"/>
    </row>
    <row r="189" spans="1:7" ht="13.5">
      <c r="A189" s="283" t="s">
        <v>315</v>
      </c>
      <c r="B189" s="306" t="s">
        <v>321</v>
      </c>
      <c r="C189" s="307" t="s">
        <v>246</v>
      </c>
      <c r="D189" s="308">
        <v>5.03</v>
      </c>
      <c r="E189" s="287"/>
      <c r="F189" s="288"/>
      <c r="G189" s="289"/>
    </row>
    <row r="190" ht="15.75">
      <c r="A190" s="309"/>
    </row>
    <row r="191" ht="15.75">
      <c r="A191" s="310" t="s">
        <v>322</v>
      </c>
    </row>
    <row r="192" spans="1:7" ht="12.75">
      <c r="A192" s="311" t="s">
        <v>323</v>
      </c>
      <c r="B192" s="311"/>
      <c r="C192" s="311"/>
      <c r="D192" s="311"/>
      <c r="E192" s="311"/>
      <c r="F192" s="311"/>
      <c r="G192" s="311"/>
    </row>
    <row r="193" spans="1:7" ht="39" customHeight="1">
      <c r="A193" s="312" t="s">
        <v>324</v>
      </c>
      <c r="B193" s="312"/>
      <c r="C193" s="312"/>
      <c r="D193" s="312"/>
      <c r="E193" s="312"/>
      <c r="F193" s="312"/>
      <c r="G193" s="312"/>
    </row>
    <row r="194" spans="1:7" ht="50.25" customHeight="1">
      <c r="A194" s="312" t="s">
        <v>325</v>
      </c>
      <c r="B194" s="312"/>
      <c r="C194" s="312"/>
      <c r="D194" s="312"/>
      <c r="E194" s="312"/>
      <c r="F194" s="312"/>
      <c r="G194" s="312"/>
    </row>
    <row r="195" spans="1:7" ht="50.25" customHeight="1">
      <c r="A195" s="313" t="s">
        <v>326</v>
      </c>
      <c r="B195" s="313"/>
      <c r="C195" s="313"/>
      <c r="D195" s="313"/>
      <c r="E195" s="313"/>
      <c r="F195" s="313"/>
      <c r="G195" s="313"/>
    </row>
    <row r="196" spans="1:20" ht="25.5" customHeight="1">
      <c r="A196" s="314" t="s">
        <v>327</v>
      </c>
      <c r="B196" s="314"/>
      <c r="C196" s="314"/>
      <c r="D196" s="314"/>
      <c r="E196" s="314"/>
      <c r="F196" s="314"/>
      <c r="G196" s="314"/>
      <c r="H196" s="315"/>
      <c r="I196" s="315"/>
      <c r="J196" s="315"/>
      <c r="K196" s="315"/>
      <c r="L196" s="315"/>
      <c r="M196" s="315"/>
      <c r="N196" s="315"/>
      <c r="O196" s="315"/>
      <c r="P196" s="315"/>
      <c r="Q196" s="315"/>
      <c r="R196" s="315"/>
      <c r="S196" s="315"/>
      <c r="T196" s="315"/>
    </row>
    <row r="197" spans="1:7" ht="27" customHeight="1">
      <c r="A197" s="313" t="s">
        <v>328</v>
      </c>
      <c r="B197" s="313"/>
      <c r="C197" s="313"/>
      <c r="D197" s="313"/>
      <c r="E197" s="313"/>
      <c r="F197" s="313"/>
      <c r="G197" s="313"/>
    </row>
    <row r="198" spans="1:7" ht="26.25" customHeight="1">
      <c r="A198" s="316" t="s">
        <v>329</v>
      </c>
      <c r="B198" s="316"/>
      <c r="C198" s="316"/>
      <c r="D198" s="316"/>
      <c r="E198" s="316"/>
      <c r="F198" s="316"/>
      <c r="G198" s="316"/>
    </row>
    <row r="199" spans="1:7" ht="26.25" customHeight="1">
      <c r="A199" s="316" t="s">
        <v>330</v>
      </c>
      <c r="B199" s="316"/>
      <c r="C199" s="316"/>
      <c r="D199" s="316"/>
      <c r="E199" s="316"/>
      <c r="F199" s="316"/>
      <c r="G199" s="316"/>
    </row>
    <row r="200" spans="1:7" ht="26.25" customHeight="1">
      <c r="A200" s="316" t="s">
        <v>331</v>
      </c>
      <c r="B200" s="316"/>
      <c r="C200" s="316"/>
      <c r="D200" s="316"/>
      <c r="E200" s="316"/>
      <c r="F200" s="316"/>
      <c r="G200" s="316"/>
    </row>
    <row r="201" spans="1:7" ht="27" customHeight="1">
      <c r="A201" s="316" t="s">
        <v>332</v>
      </c>
      <c r="B201" s="316"/>
      <c r="C201" s="316"/>
      <c r="D201" s="316"/>
      <c r="E201" s="316"/>
      <c r="F201" s="316"/>
      <c r="G201" s="316"/>
    </row>
    <row r="202" spans="1:10" ht="25.5" customHeight="1">
      <c r="A202" s="316" t="s">
        <v>333</v>
      </c>
      <c r="B202" s="316"/>
      <c r="C202" s="316"/>
      <c r="D202" s="316"/>
      <c r="E202" s="316"/>
      <c r="F202" s="316"/>
      <c r="G202" s="316"/>
      <c r="J202" s="317"/>
    </row>
    <row r="203" spans="1:10" ht="51.75" customHeight="1">
      <c r="A203" s="318" t="s">
        <v>334</v>
      </c>
      <c r="B203" s="318"/>
      <c r="C203" s="318"/>
      <c r="D203" s="318"/>
      <c r="E203" s="318"/>
      <c r="F203" s="318"/>
      <c r="G203" s="318"/>
      <c r="H203" s="319"/>
      <c r="J203" s="317"/>
    </row>
    <row r="204" spans="1:10" ht="13.5" customHeight="1">
      <c r="A204" s="316" t="s">
        <v>335</v>
      </c>
      <c r="B204" s="316"/>
      <c r="C204" s="316"/>
      <c r="D204" s="316"/>
      <c r="E204" s="316"/>
      <c r="F204" s="316"/>
      <c r="G204" s="316"/>
      <c r="H204" s="320"/>
      <c r="J204" s="317"/>
    </row>
    <row r="205" spans="1:7" ht="49.5" customHeight="1">
      <c r="A205" s="312" t="s">
        <v>336</v>
      </c>
      <c r="B205" s="312"/>
      <c r="C205" s="312"/>
      <c r="D205" s="312"/>
      <c r="E205" s="312"/>
      <c r="F205" s="312"/>
      <c r="G205" s="312"/>
    </row>
    <row r="206" spans="1:7" ht="39.75" customHeight="1">
      <c r="A206" s="312" t="s">
        <v>337</v>
      </c>
      <c r="B206" s="312"/>
      <c r="C206" s="312"/>
      <c r="D206" s="312"/>
      <c r="E206" s="312"/>
      <c r="F206" s="312"/>
      <c r="G206" s="312"/>
    </row>
    <row r="207" spans="1:7" ht="12.75">
      <c r="A207" s="321"/>
      <c r="B207" s="321"/>
      <c r="C207" s="321"/>
      <c r="D207" s="321"/>
      <c r="E207" s="321"/>
      <c r="F207" s="321"/>
      <c r="G207" s="321"/>
    </row>
    <row r="208" spans="1:2" ht="15.75">
      <c r="A208" s="322"/>
      <c r="B208" s="323"/>
    </row>
    <row r="209" spans="1:9" ht="15">
      <c r="A209" s="324" t="s">
        <v>338</v>
      </c>
      <c r="B209" s="23"/>
      <c r="C209" s="325"/>
      <c r="D209" s="325"/>
      <c r="E209" s="23"/>
      <c r="F209" s="325" t="s">
        <v>339</v>
      </c>
      <c r="G209" s="325"/>
      <c r="H209" s="23"/>
      <c r="I209" s="23"/>
    </row>
    <row r="210" spans="1:9" ht="12.75">
      <c r="A210" s="326" t="s">
        <v>340</v>
      </c>
      <c r="B210" s="326"/>
      <c r="C210" s="327" t="s">
        <v>341</v>
      </c>
      <c r="D210" s="327"/>
      <c r="E210" s="326"/>
      <c r="F210" s="327" t="s">
        <v>342</v>
      </c>
      <c r="G210" s="327"/>
      <c r="H210" s="326"/>
      <c r="I210" s="326"/>
    </row>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sheetData>
  <sheetProtection selectLockedCells="1" selectUnlockedCells="1"/>
  <mergeCells count="38">
    <mergeCell ref="C5:D5"/>
    <mergeCell ref="E5:F6"/>
    <mergeCell ref="G5:H6"/>
    <mergeCell ref="C6:D6"/>
    <mergeCell ref="C7:D7"/>
    <mergeCell ref="E7:F7"/>
    <mergeCell ref="G7:H7"/>
    <mergeCell ref="C8:D8"/>
    <mergeCell ref="G8:H8"/>
    <mergeCell ref="C9:D9"/>
    <mergeCell ref="G9:H9"/>
    <mergeCell ref="C10:D10"/>
    <mergeCell ref="G10:H10"/>
    <mergeCell ref="C11:D11"/>
    <mergeCell ref="G11:H11"/>
    <mergeCell ref="C12:D12"/>
    <mergeCell ref="E12:F12"/>
    <mergeCell ref="G12:H12"/>
    <mergeCell ref="A14:G14"/>
    <mergeCell ref="A15:G15"/>
    <mergeCell ref="A16:G16"/>
    <mergeCell ref="A192:G192"/>
    <mergeCell ref="A193:G193"/>
    <mergeCell ref="A194:G194"/>
    <mergeCell ref="A195:G195"/>
    <mergeCell ref="A196:G196"/>
    <mergeCell ref="A197:G197"/>
    <mergeCell ref="A198:G198"/>
    <mergeCell ref="A199:G199"/>
    <mergeCell ref="A200:G200"/>
    <mergeCell ref="A201:G201"/>
    <mergeCell ref="A202:G202"/>
    <mergeCell ref="A203:G203"/>
    <mergeCell ref="A204:G204"/>
    <mergeCell ref="A205:G205"/>
    <mergeCell ref="A206:G206"/>
    <mergeCell ref="C210:D210"/>
    <mergeCell ref="F210:G210"/>
  </mergeCells>
  <conditionalFormatting sqref="G174 G176:G177 G169 G167 G162 G160 G155 G153 G148 G146 G141 G139 G134 G132 G127 G125 D174:F175 E177:F177 D177:D178 D170:D171 E170:G170 D167:F168 D163:D164 E163:G163 D160:F161 D156:D157 E156:G156 D153:F154 D149:D150 E149:G149 D146:F147 D142:D143 E142:G142 D139:F140 D135:D136 E135:G135 D132:F133 D129 D128:G128 D125:F126 D118:G118 D120:G121 D55:G64 D70:G75 D24:G26 E27:E44 D28:D44 F28:G44 D102:G107">
    <cfRule type="expression" priority="1" dxfId="0" stopIfTrue="1">
      <formula>LEN(TRIM(#REF!))&gt;0</formula>
    </cfRule>
  </conditionalFormatting>
  <conditionalFormatting sqref="D30:G30">
    <cfRule type="cellIs" priority="2" dxfId="1" operator="notEqual" stopIfTrue="1">
      <formula>'ERS 1'!#REF!</formula>
    </cfRule>
  </conditionalFormatting>
  <conditionalFormatting sqref="F30">
    <cfRule type="cellIs" priority="3" dxfId="1" operator="notEqual" stopIfTrue="1">
      <formula>$E$23+$E$27</formula>
    </cfRule>
  </conditionalFormatting>
  <conditionalFormatting sqref="G39">
    <cfRule type="cellIs" priority="4" dxfId="1" operator="notEqual" stopIfTrue="1">
      <formula>$G$34</formula>
    </cfRule>
  </conditionalFormatting>
  <hyperlinks>
    <hyperlink ref="G11" r:id="rId1" display="v.urbanaviciene@sirvintusiluma.lt"/>
    <hyperlink ref="C12" r:id="rId2" display="siluma@sirvintusiluma.lt"/>
  </hyperlinks>
  <printOptions/>
  <pageMargins left="0.4722222222222222" right="0.3541666666666667" top="0.7479166666666667" bottom="0.7479166666666667" header="0.5118055555555555" footer="0.5118055555555555"/>
  <pageSetup horizontalDpi="300" verticalDpi="300" orientation="portrait" paperSize="9" scale="7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2014-02-12T09:24:49Z</cp:lastPrinted>
  <dcterms:created xsi:type="dcterms:W3CDTF">2006-09-16T00:00:00Z</dcterms:created>
  <dcterms:modified xsi:type="dcterms:W3CDTF">2014-08-13T08:28:28Z</dcterms:modified>
  <cp:category/>
  <cp:version/>
  <cp:contentType/>
  <cp:contentStatus/>
  <cp:revision>1</cp:revision>
</cp:coreProperties>
</file>